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はじめにお読み下さい" sheetId="1" r:id="rId1"/>
    <sheet name="入力シート（見本）" sheetId="2" r:id="rId2"/>
    <sheet name="■入力シート" sheetId="3" r:id="rId3"/>
    <sheet name="■俳句の配置（ページ確認用）" sheetId="4" r:id="rId4"/>
    <sheet name="表紙デザイン" sheetId="5" state="hidden" r:id="rId5"/>
    <sheet name="レイアウト" sheetId="6" state="hidden" r:id="rId6"/>
  </sheets>
  <definedNames>
    <definedName name="◆表紙デザイン" localSheetId="0">IF('はじめにお読み下さい'!#REF!="","",INDIRECT('はじめにお読み下さい'!#REF!))</definedName>
    <definedName name="◆表紙デザイン" localSheetId="1">IF('入力シート（見本）'!$C$33="","",INDIRECT('入力シート（見本）'!$C$33))</definedName>
    <definedName name="◆表紙デザイン">IF('■入力シート'!$C$33="","",INDIRECT('■入力シート'!$C$33))</definedName>
    <definedName name="◆表紙デザインリスト" localSheetId="5">'表紙デザイン'!$A$2:$A$4</definedName>
    <definedName name="Ba_01">'表紙デザイン'!$B$2</definedName>
    <definedName name="Ba_02">'表紙デザイン'!$B$3</definedName>
    <definedName name="Ba_03">'表紙デザイン'!$B$4</definedName>
    <definedName name="Ba_04">'表紙デザイン'!$B$5</definedName>
    <definedName name="Ba_05">'表紙デザイン'!$B$6</definedName>
    <definedName name="Ba_06">'表紙デザイン'!$B$7</definedName>
    <definedName name="Ba_07">'表紙デザイン'!$B$8</definedName>
    <definedName name="Ba_08">'表紙デザイン'!$B$9</definedName>
    <definedName name="Ba_09">'表紙デザイン'!$B$10</definedName>
    <definedName name="Ba_10">'表紙デザイン'!$B$11</definedName>
    <definedName name="Ba_11">'表紙デザイン'!$B$12</definedName>
    <definedName name="Ba_12">'表紙デザイン'!$B$13</definedName>
    <definedName name="Ba_13">'表紙デザイン'!$B$14</definedName>
    <definedName name="Ba_14">'表紙デザイン'!$B$15</definedName>
    <definedName name="Ba_15">'表紙デザイン'!$B$16</definedName>
    <definedName name="Ba_16">'表紙デザイン'!$B$17</definedName>
    <definedName name="Ba_17">'表紙デザイン'!$B$18</definedName>
    <definedName name="Ba_18">'表紙デザイン'!$B$19</definedName>
    <definedName name="Ba_19">'表紙デザイン'!$B$20</definedName>
    <definedName name="Ba_20">'表紙デザイン'!$B$21</definedName>
    <definedName name="Ba_21">'表紙デザイン'!$B$22</definedName>
    <definedName name="Ba_22">'表紙デザイン'!$B$23</definedName>
    <definedName name="Ba_23">'表紙デザイン'!$B$24</definedName>
    <definedName name="Ba_24">'表紙デザイン'!$B$25</definedName>
    <definedName name="Dot_01">'表紙デザイン'!$B$50</definedName>
    <definedName name="Dot_02">'表紙デザイン'!$B$51</definedName>
    <definedName name="Dot_03">'表紙デザイン'!$B$52</definedName>
    <definedName name="Dot_04">'表紙デザイン'!$B$53</definedName>
    <definedName name="Dot_05">'表紙デザイン'!$B$54</definedName>
    <definedName name="Dot_06">'表紙デザイン'!$B$55</definedName>
    <definedName name="Dot_07">'表紙デザイン'!$B$56</definedName>
    <definedName name="Dot_08">'表紙デザイン'!$B$57</definedName>
    <definedName name="Dot_09">'表紙デザイン'!$B$58</definedName>
    <definedName name="Dot_10">'表紙デザイン'!$B$59</definedName>
    <definedName name="Dot_11">'表紙デザイン'!$B$60</definedName>
    <definedName name="Dot_12">'表紙デザイン'!$B$61</definedName>
    <definedName name="Dot_13">'表紙デザイン'!$B$62</definedName>
    <definedName name="Dot_14">'表紙デザイン'!$B$63</definedName>
    <definedName name="Dot_15">'表紙デザイン'!$B$64</definedName>
    <definedName name="Dot_16">'表紙デザイン'!$B$65</definedName>
    <definedName name="Dot_17">'表紙デザイン'!$B$66</definedName>
    <definedName name="Dot_18">'表紙デザイン'!$B$67</definedName>
    <definedName name="Dot_19">'表紙デザイン'!$B$68</definedName>
    <definedName name="Dot_20">'表紙デザイン'!$B$69</definedName>
    <definedName name="Dot_21">'表紙デザイン'!$B$70</definedName>
    <definedName name="Dot_22">'表紙デザイン'!$B$71</definedName>
    <definedName name="Dot_23">'表紙デザイン'!$B$72</definedName>
    <definedName name="Dot_24">'表紙デザイン'!$B$73</definedName>
    <definedName name="_xlnm.Print_Area" localSheetId="3">'■俳句の配置（ページ確認用）'!$A$3:$N$33</definedName>
    <definedName name="Si1_01">'表紙デザイン'!$B$26</definedName>
    <definedName name="Si1_02">'表紙デザイン'!$B$27</definedName>
    <definedName name="Si1_03">'表紙デザイン'!$B$28</definedName>
    <definedName name="Si1_04">'表紙デザイン'!$B$29</definedName>
    <definedName name="Si1_05">'表紙デザイン'!$B$30</definedName>
    <definedName name="Si1_06">'表紙デザイン'!$B$31</definedName>
    <definedName name="Si1_07">'表紙デザイン'!$B$32</definedName>
    <definedName name="Si1_08">'表紙デザイン'!$B$33</definedName>
    <definedName name="Si1_09">'表紙デザイン'!$B$34</definedName>
    <definedName name="Si1_10">'表紙デザイン'!$B$35</definedName>
    <definedName name="Si1_11">'表紙デザイン'!$B$36</definedName>
    <definedName name="Si1_12">'表紙デザイン'!$B$37</definedName>
    <definedName name="Si1_13">'表紙デザイン'!$B$38</definedName>
    <definedName name="Si1_14">'表紙デザイン'!$B$39</definedName>
    <definedName name="Si1_15">'表紙デザイン'!$B$40</definedName>
    <definedName name="Si1_16">'表紙デザイン'!$B$41</definedName>
    <definedName name="Si1_17">'表紙デザイン'!$B$42</definedName>
    <definedName name="Si1_18">'表紙デザイン'!$B$43</definedName>
    <definedName name="Si1_19">'表紙デザイン'!$B$44</definedName>
    <definedName name="Si1_20">'表紙デザイン'!$B$45</definedName>
    <definedName name="Si1_21">'表紙デザイン'!$B$46</definedName>
    <definedName name="Si1_22">'表紙デザイン'!$B$47</definedName>
    <definedName name="Si1_23">'表紙デザイン'!$B$48</definedName>
    <definedName name="Si1_24">'表紙デザイン'!$B$49</definedName>
    <definedName name="シンプル" localSheetId="5">'表紙デザイン'!$B$3</definedName>
    <definedName name="ドット" localSheetId="5">'表紙デザイン'!$B$4</definedName>
    <definedName name="ベーシック" localSheetId="5">'表紙デザイン'!$B$2</definedName>
  </definedNames>
  <calcPr fullCalcOnLoad="1"/>
</workbook>
</file>

<file path=xl/sharedStrings.xml><?xml version="1.0" encoding="utf-8"?>
<sst xmlns="http://schemas.openxmlformats.org/spreadsheetml/2006/main" count="557" uniqueCount="277">
  <si>
    <t>住所</t>
  </si>
  <si>
    <t>電話番号</t>
  </si>
  <si>
    <t>郵便番号</t>
  </si>
  <si>
    <t>表題</t>
  </si>
  <si>
    <t>俳句</t>
  </si>
  <si>
    <t>No.</t>
  </si>
  <si>
    <t>＊赤い枠の中を入力して下さい。</t>
  </si>
  <si>
    <t>データ入力フォーム</t>
  </si>
  <si>
    <t>よみがな</t>
  </si>
  <si>
    <t>句集装丁データ</t>
  </si>
  <si>
    <t>表紙デザイン</t>
  </si>
  <si>
    <t>表紙カラー</t>
  </si>
  <si>
    <t>◆表紙デザイン</t>
  </si>
  <si>
    <t>ベーシック</t>
  </si>
  <si>
    <t>Si1_02</t>
  </si>
  <si>
    <t>Si1_03</t>
  </si>
  <si>
    <t>Si1_04</t>
  </si>
  <si>
    <t>Si1_05</t>
  </si>
  <si>
    <t>Si1_06</t>
  </si>
  <si>
    <t>Si1_07</t>
  </si>
  <si>
    <t>Si1_08</t>
  </si>
  <si>
    <t>Si1_09</t>
  </si>
  <si>
    <t>Si1_10</t>
  </si>
  <si>
    <t>Si1_11</t>
  </si>
  <si>
    <t>Si1_12</t>
  </si>
  <si>
    <t>Si1_13</t>
  </si>
  <si>
    <t>Si1_14</t>
  </si>
  <si>
    <t>Si1_15</t>
  </si>
  <si>
    <t>Si1_16</t>
  </si>
  <si>
    <t>Si1_17</t>
  </si>
  <si>
    <t>Si1_18</t>
  </si>
  <si>
    <t>Si1_19</t>
  </si>
  <si>
    <t>Si1_20</t>
  </si>
  <si>
    <t>Si1_21</t>
  </si>
  <si>
    <t>Si1_22</t>
  </si>
  <si>
    <t>Si1_23</t>
  </si>
  <si>
    <t>Si1_24</t>
  </si>
  <si>
    <t>Ba_02</t>
  </si>
  <si>
    <t>Ba_03</t>
  </si>
  <si>
    <t>Ba_04</t>
  </si>
  <si>
    <t>Ba_05</t>
  </si>
  <si>
    <t>Ba_06</t>
  </si>
  <si>
    <t>Ba_07</t>
  </si>
  <si>
    <t>Ba_08</t>
  </si>
  <si>
    <t>Ba_09</t>
  </si>
  <si>
    <t>Ba_10</t>
  </si>
  <si>
    <t>Ba_11</t>
  </si>
  <si>
    <t>Ba_12</t>
  </si>
  <si>
    <t>Ba_13</t>
  </si>
  <si>
    <t>Ba_14</t>
  </si>
  <si>
    <t>Ba_15</t>
  </si>
  <si>
    <t>Ba_16</t>
  </si>
  <si>
    <t>Ba_17</t>
  </si>
  <si>
    <t>Ba_18</t>
  </si>
  <si>
    <t>Ba_19</t>
  </si>
  <si>
    <t>Ba_20</t>
  </si>
  <si>
    <t>Ba_21</t>
  </si>
  <si>
    <t>Ba_22</t>
  </si>
  <si>
    <t>Ba_23</t>
  </si>
  <si>
    <t>Ba_24</t>
  </si>
  <si>
    <t>Ba_01</t>
  </si>
  <si>
    <t>Si1_01</t>
  </si>
  <si>
    <t>Dot_01</t>
  </si>
  <si>
    <t>Dot_02</t>
  </si>
  <si>
    <t>Dot_03</t>
  </si>
  <si>
    <t>Dot_04</t>
  </si>
  <si>
    <t>Dot_05</t>
  </si>
  <si>
    <t>Dot_06</t>
  </si>
  <si>
    <t>Dot_07</t>
  </si>
  <si>
    <t>Dot_08</t>
  </si>
  <si>
    <t>Dot_09</t>
  </si>
  <si>
    <t>Dot_10</t>
  </si>
  <si>
    <t>Dot_11</t>
  </si>
  <si>
    <t>Dot_12</t>
  </si>
  <si>
    <t>Dot_13</t>
  </si>
  <si>
    <t>Dot_14</t>
  </si>
  <si>
    <t>Dot_15</t>
  </si>
  <si>
    <t>Dot_16</t>
  </si>
  <si>
    <t>Dot_17</t>
  </si>
  <si>
    <t>Dot_18</t>
  </si>
  <si>
    <t>Dot_19</t>
  </si>
  <si>
    <t>Dot_20</t>
  </si>
  <si>
    <t>Dot_21</t>
  </si>
  <si>
    <t>Dot_22</t>
  </si>
  <si>
    <t>Dot_23</t>
  </si>
  <si>
    <t>Dot_24</t>
  </si>
  <si>
    <t>シンプル</t>
  </si>
  <si>
    <t>ドット</t>
  </si>
  <si>
    <t>表紙組み合わせ見本</t>
  </si>
  <si>
    <t>　　　デザイン見本</t>
  </si>
  <si>
    <t>　　　カラー見本</t>
  </si>
  <si>
    <t>１ページの句数</t>
  </si>
  <si>
    <t>お申込み仕様</t>
  </si>
  <si>
    <t>＊30冊セット</t>
  </si>
  <si>
    <t>●基本料金</t>
  </si>
  <si>
    <t>●オプション</t>
  </si>
  <si>
    <t>裏表紙画像加工</t>
  </si>
  <si>
    <t>なし</t>
  </si>
  <si>
    <t>合計</t>
  </si>
  <si>
    <t>計</t>
  </si>
  <si>
    <t>＊オリジナルデザインなど、その他オプションにつきましては、編集室までご相談下さい。</t>
  </si>
  <si>
    <t>増刷</t>
  </si>
  <si>
    <t>裏表紙画像加工料</t>
  </si>
  <si>
    <t>増刷料</t>
  </si>
  <si>
    <t>あとがき</t>
  </si>
  <si>
    <t>原稿データ</t>
  </si>
  <si>
    <t>申込者</t>
  </si>
  <si>
    <t>名前</t>
  </si>
  <si>
    <t>名前または俳号</t>
  </si>
  <si>
    <t>←例）〒790-0000</t>
  </si>
  <si>
    <t>←都道府県名からご入力下さい。</t>
  </si>
  <si>
    <t>←例）（089）000-0000</t>
  </si>
  <si>
    <t>←句集の作者名</t>
  </si>
  <si>
    <t>←句集のタイトル</t>
  </si>
  <si>
    <t>←［Alt］+［Enter］キーで改行を入力できます。</t>
  </si>
  <si>
    <t>作者プロフィール</t>
  </si>
  <si>
    <t>ベーシック</t>
  </si>
  <si>
    <t>01</t>
  </si>
  <si>
    <t>１句</t>
  </si>
  <si>
    <t>＊ページNo.の数字を削除するとページ数を印刷しません。</t>
  </si>
  <si>
    <t>ページNo.</t>
  </si>
  <si>
    <t>俳句</t>
  </si>
  <si>
    <t>２句</t>
  </si>
  <si>
    <t>３句</t>
  </si>
  <si>
    <t>┌</t>
  </si>
  <si>
    <t>│</t>
  </si>
  <si>
    <t>└</t>
  </si>
  <si>
    <t>├</t>
  </si>
  <si>
    <t>レイアウトシート</t>
  </si>
  <si>
    <t>俳句の基準のセル：■入力シート</t>
  </si>
  <si>
    <t>1ページの句数</t>
  </si>
  <si>
    <t>C</t>
  </si>
  <si>
    <t>俳句の配置</t>
  </si>
  <si>
    <t>　　　奥付</t>
  </si>
  <si>
    <t>右側の▼をクリックし選択</t>
  </si>
  <si>
    <t>前書き（必要があれば入力）</t>
  </si>
  <si>
    <t>正岡子規</t>
  </si>
  <si>
    <t>うれしさにはつ夢いふてしまひけり</t>
  </si>
  <si>
    <t>水入の水をやりけり福寿草</t>
  </si>
  <si>
    <t>ここらにも人住みけるよ冬の山</t>
  </si>
  <si>
    <t>寒からう痒からう人に逢いたからう</t>
  </si>
  <si>
    <t>ここぢやあろ家あり梅も咲て居る</t>
  </si>
  <si>
    <t>焼山の大石ころりころりかな</t>
  </si>
  <si>
    <t>手にとれば飯蛸笑ふけしきあり</t>
  </si>
  <si>
    <t>なにがしの忌日ぞけふは冴え返れ</t>
  </si>
  <si>
    <t>2句</t>
  </si>
  <si>
    <t>馬ほくほく椿をくぐり桃を抜け</t>
  </si>
  <si>
    <t>カナリヤの餌に束ねたるはこべ哉</t>
  </si>
  <si>
    <t>鼻つけて牛の嗅ぎ居る木芽哉</t>
  </si>
  <si>
    <t>蝶飛ブヤアダムモイブモ裸也</t>
  </si>
  <si>
    <t>蒲公英やローンテニスの線の外</t>
  </si>
  <si>
    <t>鶯の鳴きさうな家ばかりなり</t>
  </si>
  <si>
    <t>板の間にひちひちはねるさくらだひ</t>
  </si>
  <si>
    <t>たらちねの花見の留守や時計見る</t>
  </si>
  <si>
    <t>蜂の巣に蜂の居らざる日和哉</t>
  </si>
  <si>
    <t>口あけて屋根迄来るや烏の子</t>
  </si>
  <si>
    <t>桐の花めでたき事のある小家</t>
  </si>
  <si>
    <t>もちもちといんきのねばる五月哉</t>
  </si>
  <si>
    <t>ビール苦く葡萄酒渋し薔薇の花</t>
  </si>
  <si>
    <t>城山の浮かみ上るや青嵐</t>
  </si>
  <si>
    <t>とんねるに水踏む音や五月闇</t>
  </si>
  <si>
    <t>六月を綺麗な風の吹くことよ</t>
  </si>
  <si>
    <t>花一つ一つ虻もつ葵哉</t>
  </si>
  <si>
    <t>梅雨晴やところどころに蟻の道</t>
  </si>
  <si>
    <t>田から田へうれしさうなる水の音</t>
  </si>
  <si>
    <t>子規２７句</t>
  </si>
  <si>
    <t>うれしさにはつ夢いふてしまひけり２</t>
  </si>
  <si>
    <t>水入の水をやりけり福寿草２</t>
  </si>
  <si>
    <t>ここらにも人住みけるよ冬の山２</t>
  </si>
  <si>
    <t>寒からう痒からう人に逢いたからう２</t>
  </si>
  <si>
    <t>ここぢやあろ家あり梅も咲て居る２</t>
  </si>
  <si>
    <t>焼山の大石ころりころりかな２</t>
  </si>
  <si>
    <t>手にとれば飯蛸笑ふけしきあり２</t>
  </si>
  <si>
    <t>なにがしの忌日ぞけふは冴え返れ２</t>
  </si>
  <si>
    <t>馬ほくほく椿をくぐり桃を抜け２</t>
  </si>
  <si>
    <t>カナリヤの餌に束ねたるはこべ哉２</t>
  </si>
  <si>
    <t>鼻つけて牛の嗅ぎ居る木芽哉２</t>
  </si>
  <si>
    <t>蝶飛ブヤアダムモイブモ裸也２</t>
  </si>
  <si>
    <t>蒲公英やローンテニスの線の外２</t>
  </si>
  <si>
    <t>鶯の鳴きさうな家ばかりなり２</t>
  </si>
  <si>
    <t>たらちねの花見の留守や時計見る２</t>
  </si>
  <si>
    <t>板の間にひちひちはねるさくらだひ２</t>
  </si>
  <si>
    <t>蜂の巣に蜂の居らざる日和哉２</t>
  </si>
  <si>
    <t>口あけて屋根迄来るや烏の子２</t>
  </si>
  <si>
    <t>桐の花めでたき事のある小家２</t>
  </si>
  <si>
    <t>もちもちといんきのねばる五月哉２</t>
  </si>
  <si>
    <t>ビール苦く葡萄酒渋し薔薇の花２</t>
  </si>
  <si>
    <t>城山の浮かみ上るや青嵐２</t>
  </si>
  <si>
    <t>とんねるに水踏む音や五月闇２</t>
  </si>
  <si>
    <t>六月を綺麗な風の吹くことよ２</t>
  </si>
  <si>
    <t>花一つ一つ虻もつ葵哉２</t>
  </si>
  <si>
    <t>梅雨晴やところどころに蟻の道２</t>
  </si>
  <si>
    <t>田から田へうれしさうなる水の音２</t>
  </si>
  <si>
    <t>うれしさにはつ夢いふてしまひけり３</t>
  </si>
  <si>
    <t>水入の水をやりけり福寿草３</t>
  </si>
  <si>
    <t>ここらにも人住みけるよ冬の山３</t>
  </si>
  <si>
    <t>寒からう痒からう人に逢いたからう３</t>
  </si>
  <si>
    <t>ここぢやあろ家あり梅も咲て居る３</t>
  </si>
  <si>
    <t>焼山の大石ころりころりかな３</t>
  </si>
  <si>
    <t>手にとれば飯蛸笑ふけしきあり３</t>
  </si>
  <si>
    <t>なにがしの忌日ぞけふは冴え返れ３</t>
  </si>
  <si>
    <t>馬ほくほく椿をくぐり桃を抜け３</t>
  </si>
  <si>
    <t>カナリヤの餌に束ねたるはこべ哉３</t>
  </si>
  <si>
    <t>鼻つけて牛の嗅ぎ居る木芽哉３</t>
  </si>
  <si>
    <t>蝶飛ブヤアダムモイブモ裸也３</t>
  </si>
  <si>
    <t>蒲公英やローンテニスの線の外３</t>
  </si>
  <si>
    <t>鶯の鳴きさうな家ばかりなり３</t>
  </si>
  <si>
    <t>たらちねの花見の留守や時計見る３</t>
  </si>
  <si>
    <t>板の間にひちひちはねるさくらだひ３</t>
  </si>
  <si>
    <t>蜂の巣に蜂の居らざる日和哉３</t>
  </si>
  <si>
    <t>口あけて屋根迄来るや烏の子３</t>
  </si>
  <si>
    <t>桐の花めでたき事のある小家３</t>
  </si>
  <si>
    <t>もちもちといんきのねばる五月哉３</t>
  </si>
  <si>
    <t>ビール苦く葡萄酒渋し薔薇の花３</t>
  </si>
  <si>
    <t>城山の浮かみ上るや青嵐３</t>
  </si>
  <si>
    <t>とんねるに水踏む音や五月闇３</t>
  </si>
  <si>
    <t>六月を綺麗な風の吹くことよ３</t>
  </si>
  <si>
    <t>花一つ一つ虻もつ葵哉３</t>
  </si>
  <si>
    <t>梅雨晴やところどころに蟻の道３</t>
  </si>
  <si>
    <t>田から田へうれしさうなる水の音３</t>
  </si>
  <si>
    <t>朝日新書夏井いつき著『子規３６５日』より抜粋</t>
  </si>
  <si>
    <t>１ページ３句の場合</t>
  </si>
  <si>
    <t>１ページ２句の場合</t>
  </si>
  <si>
    <t>１ページ１句の場合</t>
  </si>
  <si>
    <t>←裏表紙に写真を使用する場合。「あり」の場合は、別途画像データをお送り下さい。本文内で使用する写真（２枚）の加工料は無料です。</t>
  </si>
  <si>
    <t>正岡常規</t>
  </si>
  <si>
    <t>まさおかつねのり</t>
  </si>
  <si>
    <t>〒790-0000</t>
  </si>
  <si>
    <t>愛媛県松山市</t>
  </si>
  <si>
    <t>(089)000-0000</t>
  </si>
  <si>
    <t>正岡子規
松山市出身の俳人、歌人、国語学研究科。</t>
  </si>
  <si>
    <t>＊ルビは表示されません。ルビを付けたい場合は、俳句内に（）付で表記して下さい。
また、俳句を移動する場合は、レイアウトが壊れる場合がありますので、コピー&amp;ペーストでお願いします。</t>
  </si>
  <si>
    <t>〒　　　-</t>
  </si>
  <si>
    <t>(　　　)　　　-</t>
  </si>
  <si>
    <t>プロフィール</t>
  </si>
  <si>
    <t>＊「入力シート（見本）」タブを参考に入力して下さい。</t>
  </si>
  <si>
    <t>②郵送の場合</t>
  </si>
  <si>
    <t>はじめにお読み下さい</t>
  </si>
  <si>
    <t>〒790-0022 松山市永代町16-１</t>
  </si>
  <si>
    <t>企画</t>
  </si>
  <si>
    <t>有限会社マルコボ．コム ハイクライフマガジン 『100年俳句計画』</t>
  </si>
  <si>
    <t>「句集スタイル」は、全く新しい句集作りの提案です。
本エクセルファイルを使用することにより、簡単にデジタル入稿できます。
はじめての句集としてはもちろん、卒入学の記念や、グループでの出版など、様々にご活用下さい。</t>
  </si>
  <si>
    <t>エクセルファイル（本ファイル）の「■入力シート」タブに必要事項（赤枠欄）を全て入力し、Ｅメールの添付ファイルにして、申し込み＆入稿して下さい。</t>
  </si>
  <si>
    <t>＊入力後「■俳句の配置（ページ確認用）」タブにて、句集のイメージを確認できます。</t>
  </si>
  <si>
    <t>Ｂ４判四百字詰め原稿用紙に俳句（句数は27句、54句、81句のいずれか）とその表題、俳号、本名、年齢、住所、電話番号を必ず明記してお申し込み下さい。</t>
  </si>
  <si>
    <t>①Eメールの場合</t>
  </si>
  <si>
    <t>○句集制作の流れ</t>
  </si>
  <si>
    <t>①申し込み＆入稿</t>
  </si>
  <si>
    <t>・</t>
  </si>
  <si>
    <t>②句集レイアウトの送信</t>
  </si>
  <si>
    <t>③入金確認後、順次印刷&amp;製本</t>
  </si>
  <si>
    <t>④完成・発送</t>
  </si>
  <si>
    <t>○お申し込み&amp;入稿方法</t>
  </si>
  <si>
    <t>style@marukobo.com</t>
  </si>
  <si>
    <t>本文には、写真を2枚使用することができます。（1ページと33ページ）</t>
  </si>
  <si>
    <t>写真を使用する方は、写真の裏にそれぞれ「写真１」「写真２」書いて、お送りください。編集室にて、モノクロに加工して使用します。</t>
  </si>
  <si>
    <t>写真を使用する方は、写真データそれぞれのファイル名を、「写真１」「写真２」とした添付ファイルをお送りください。編集室にて、モノクロに加工して使用します。</t>
  </si>
  <si>
    <t>有限会社マルコボ．コム「句集スタイル」申し込み　宛</t>
  </si>
  <si>
    <t>○お問い合わせ/お申し込み先</t>
  </si>
  <si>
    <t>電話　089-906-0694　FAX　089-906-0695</t>
  </si>
  <si>
    <t>裏表紙に画像を使用する方は、別途ファイル名に「裏表紙用写真」として、お送りください。正方形にトリミングをし、カラー印刷します。</t>
  </si>
  <si>
    <t>○注意事項</t>
  </si>
  <si>
    <t>エクセルファイル（本ファイル）または原稿用紙に、原稿及び必要事項を記載し、編集室までお送りいただくことで、句集制作を受け付けます。</t>
  </si>
  <si>
    <t>句集制作を受付次第、順次表紙と本文レイアウトデータの制作を行います。表紙と本文のレイアウトは、紙に出力し、句集制作費の振込先と共に、お申し込みいただいた方にお送り致します。</t>
  </si>
  <si>
    <t>入金を確認次第、印刷入稿データを作成し、順次印刷&amp;製本を行います。</t>
  </si>
  <si>
    <t>完成した句集は、順次お申し込みいただいた方へ発送を行います。</t>
  </si>
  <si>
    <t>使用する作品が著作権上問題がある場合は、句集の制作をお断りする場合があります。ご了承ください。</t>
  </si>
  <si>
    <t>振込先</t>
  </si>
  <si>
    <t>伊予銀行　古川支店　普通　1396084</t>
  </si>
  <si>
    <t>有限会社マルコボ．コム</t>
  </si>
  <si>
    <t>＊ページごとに句の数を変更したい場合や、章立てにして見出しを入れる場合は、「1ページの句数」を「3句」にして、「■俳句の配置（ページ確認用）」シートにてレイアウトを確認しながら、入力を行って下さい。</t>
  </si>
  <si>
    <t>Masaoka Shiki</t>
  </si>
  <si>
    <t>Shiki 27ku</t>
  </si>
  <si>
    <t>よみがな（アルファベット）</t>
  </si>
  <si>
    <t>・制作日程（各締切）はWEBサイトでご確認ください。
http://www.marukobo.com/style/style_boshu.html</t>
  </si>
  <si>
    <t>←30冊ごとに\15,000。</t>
  </si>
  <si>
    <t>消費税(10%)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</si>
</sst>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"/>
      <color indexed="23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4"/>
      <color indexed="9"/>
      <name val="ＭＳ Ｐゴシック"/>
      <family val="3"/>
    </font>
    <font>
      <b/>
      <sz val="20"/>
      <name val="ＭＳ Ｐゴシック"/>
      <family val="3"/>
    </font>
    <font>
      <b/>
      <sz val="11"/>
      <color indexed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46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明朝"/>
      <family val="1"/>
    </font>
    <font>
      <sz val="12"/>
      <color indexed="9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23"/>
      <name val="ＭＳ Ｐゴシック"/>
      <family val="3"/>
    </font>
    <font>
      <sz val="11"/>
      <color indexed="55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33" borderId="0" xfId="0" applyFill="1" applyBorder="1" applyAlignment="1">
      <alignment horizontal="right"/>
    </xf>
    <xf numFmtId="0" fontId="12" fillId="33" borderId="0" xfId="0" applyFont="1" applyFill="1" applyAlignment="1">
      <alignment horizontal="left"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0" borderId="13" xfId="0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 vertical="center"/>
    </xf>
    <xf numFmtId="0" fontId="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2" fillId="35" borderId="0" xfId="0" applyFont="1" applyFill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14" fillId="33" borderId="0" xfId="0" applyFont="1" applyFill="1" applyAlignment="1">
      <alignment/>
    </xf>
    <xf numFmtId="0" fontId="2" fillId="35" borderId="14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15" fillId="35" borderId="0" xfId="0" applyFont="1" applyFill="1" applyAlignment="1">
      <alignment horizontal="right" vertical="center"/>
    </xf>
    <xf numFmtId="0" fontId="2" fillId="35" borderId="15" xfId="0" applyFont="1" applyFill="1" applyBorder="1" applyAlignment="1">
      <alignment horizontal="left" vertical="center"/>
    </xf>
    <xf numFmtId="6" fontId="13" fillId="35" borderId="15" xfId="58" applyFont="1" applyFill="1" applyBorder="1" applyAlignment="1">
      <alignment horizontal="right" vertical="center"/>
    </xf>
    <xf numFmtId="6" fontId="0" fillId="35" borderId="0" xfId="58" applyFont="1" applyFill="1" applyAlignment="1">
      <alignment horizontal="right" vertical="center"/>
    </xf>
    <xf numFmtId="6" fontId="13" fillId="0" borderId="15" xfId="0" applyNumberFormat="1" applyFont="1" applyFill="1" applyBorder="1" applyAlignment="1" applyProtection="1">
      <alignment/>
      <protection locked="0"/>
    </xf>
    <xf numFmtId="6" fontId="0" fillId="0" borderId="15" xfId="58" applyFont="1" applyFill="1" applyBorder="1" applyAlignment="1" applyProtection="1">
      <alignment/>
      <protection locked="0"/>
    </xf>
    <xf numFmtId="6" fontId="3" fillId="0" borderId="14" xfId="0" applyNumberFormat="1" applyFont="1" applyFill="1" applyBorder="1" applyAlignment="1" applyProtection="1">
      <alignment/>
      <protection locked="0"/>
    </xf>
    <xf numFmtId="0" fontId="0" fillId="35" borderId="0" xfId="0" applyFill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58" applyNumberFormat="1" applyFont="1" applyFill="1" applyAlignment="1">
      <alignment horizontal="right" vertical="center"/>
    </xf>
    <xf numFmtId="0" fontId="2" fillId="35" borderId="0" xfId="0" applyFont="1" applyFill="1" applyAlignment="1">
      <alignment horizontal="right" vertical="top"/>
    </xf>
    <xf numFmtId="0" fontId="2" fillId="0" borderId="13" xfId="0" applyFont="1" applyFill="1" applyBorder="1" applyAlignment="1" applyProtection="1">
      <alignment horizontal="left"/>
      <protection locked="0"/>
    </xf>
    <xf numFmtId="6" fontId="2" fillId="0" borderId="13" xfId="58" applyFont="1" applyFill="1" applyBorder="1" applyAlignment="1" applyProtection="1">
      <alignment/>
      <protection locked="0"/>
    </xf>
    <xf numFmtId="0" fontId="14" fillId="33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34" borderId="0" xfId="0" applyFill="1" applyAlignment="1">
      <alignment horizontal="right"/>
    </xf>
    <xf numFmtId="0" fontId="0" fillId="0" borderId="0" xfId="0" applyFill="1" applyAlignment="1">
      <alignment horizontal="right" vertical="top" textRotation="255"/>
    </xf>
    <xf numFmtId="0" fontId="3" fillId="34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top" textRotation="255"/>
    </xf>
    <xf numFmtId="0" fontId="3" fillId="34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8" fillId="36" borderId="19" xfId="0" applyFont="1" applyFill="1" applyBorder="1" applyAlignment="1">
      <alignment horizontal="right" vertical="top" textRotation="255"/>
    </xf>
    <xf numFmtId="0" fontId="8" fillId="36" borderId="20" xfId="0" applyFont="1" applyFill="1" applyBorder="1" applyAlignment="1">
      <alignment horizontal="left" vertical="top" textRotation="255"/>
    </xf>
    <xf numFmtId="0" fontId="8" fillId="36" borderId="20" xfId="0" applyFont="1" applyFill="1" applyBorder="1" applyAlignment="1">
      <alignment horizontal="right" vertical="top" textRotation="255"/>
    </xf>
    <xf numFmtId="0" fontId="8" fillId="36" borderId="21" xfId="0" applyFont="1" applyFill="1" applyBorder="1" applyAlignment="1">
      <alignment horizontal="left" vertical="top" textRotation="255"/>
    </xf>
    <xf numFmtId="0" fontId="8" fillId="36" borderId="19" xfId="0" applyFont="1" applyFill="1" applyBorder="1" applyAlignment="1">
      <alignment horizontal="right" vertical="top" textRotation="255" wrapText="1"/>
    </xf>
    <xf numFmtId="0" fontId="8" fillId="36" borderId="20" xfId="0" applyFont="1" applyFill="1" applyBorder="1" applyAlignment="1">
      <alignment horizontal="left" vertical="top" textRotation="255" wrapText="1"/>
    </xf>
    <xf numFmtId="0" fontId="8" fillId="36" borderId="20" xfId="0" applyFont="1" applyFill="1" applyBorder="1" applyAlignment="1">
      <alignment horizontal="right" vertical="top" textRotation="255" wrapText="1"/>
    </xf>
    <xf numFmtId="0" fontId="8" fillId="36" borderId="21" xfId="0" applyFont="1" applyFill="1" applyBorder="1" applyAlignment="1">
      <alignment horizontal="left" vertical="top" textRotation="255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0" fillId="0" borderId="17" xfId="0" applyFont="1" applyBorder="1" applyAlignment="1">
      <alignment/>
    </xf>
    <xf numFmtId="0" fontId="6" fillId="36" borderId="21" xfId="0" applyFont="1" applyFill="1" applyBorder="1" applyAlignment="1">
      <alignment horizontal="left" vertical="top" textRotation="255" wrapText="1"/>
    </xf>
    <xf numFmtId="0" fontId="6" fillId="36" borderId="20" xfId="0" applyFont="1" applyFill="1" applyBorder="1" applyAlignment="1">
      <alignment horizontal="left" vertical="top" textRotation="255" wrapText="1"/>
    </xf>
    <xf numFmtId="0" fontId="18" fillId="34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36" borderId="0" xfId="0" applyFill="1" applyAlignment="1">
      <alignment/>
    </xf>
    <xf numFmtId="0" fontId="22" fillId="36" borderId="0" xfId="0" applyFont="1" applyFill="1" applyAlignment="1">
      <alignment horizontal="right" wrapText="1"/>
    </xf>
    <xf numFmtId="0" fontId="22" fillId="36" borderId="0" xfId="0" applyFont="1" applyFill="1" applyAlignment="1">
      <alignment wrapText="1"/>
    </xf>
    <xf numFmtId="0" fontId="2" fillId="36" borderId="0" xfId="0" applyFont="1" applyFill="1" applyAlignment="1">
      <alignment vertical="top" wrapText="1"/>
    </xf>
    <xf numFmtId="0" fontId="2" fillId="36" borderId="0" xfId="0" applyFont="1" applyFill="1" applyAlignment="1">
      <alignment wrapText="1"/>
    </xf>
    <xf numFmtId="0" fontId="0" fillId="36" borderId="0" xfId="0" applyFill="1" applyAlignment="1">
      <alignment vertical="top" wrapText="1"/>
    </xf>
    <xf numFmtId="0" fontId="26" fillId="36" borderId="0" xfId="0" applyFont="1" applyFill="1" applyAlignment="1">
      <alignment vertical="top" wrapText="1"/>
    </xf>
    <xf numFmtId="0" fontId="0" fillId="36" borderId="0" xfId="0" applyFill="1" applyAlignment="1">
      <alignment vertical="top"/>
    </xf>
    <xf numFmtId="0" fontId="27" fillId="36" borderId="0" xfId="0" applyFont="1" applyFill="1" applyAlignment="1">
      <alignment/>
    </xf>
    <xf numFmtId="0" fontId="4" fillId="36" borderId="0" xfId="0" applyFont="1" applyFill="1" applyAlignment="1">
      <alignment wrapText="1"/>
    </xf>
    <xf numFmtId="0" fontId="0" fillId="36" borderId="22" xfId="0" applyFill="1" applyBorder="1" applyAlignment="1">
      <alignment/>
    </xf>
    <xf numFmtId="0" fontId="2" fillId="36" borderId="22" xfId="0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0" fontId="0" fillId="36" borderId="0" xfId="0" applyFill="1" applyAlignment="1">
      <alignment horizontal="right" vertical="top" wrapText="1"/>
    </xf>
    <xf numFmtId="0" fontId="25" fillId="35" borderId="0" xfId="58" applyNumberFormat="1" applyFont="1" applyFill="1" applyAlignment="1">
      <alignment horizontal="left" vertical="center" wrapText="1"/>
    </xf>
    <xf numFmtId="0" fontId="4" fillId="36" borderId="0" xfId="0" applyFont="1" applyFill="1" applyAlignment="1">
      <alignment horizontal="left" wrapText="1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35" borderId="0" xfId="0" applyFont="1" applyFill="1" applyAlignment="1">
      <alignment horizontal="left" vertical="center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25" fillId="37" borderId="25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21" fillId="36" borderId="20" xfId="0" applyFont="1" applyFill="1" applyBorder="1" applyAlignment="1">
      <alignment horizontal="center" vertical="top" textRotation="255" wrapText="1"/>
    </xf>
    <xf numFmtId="0" fontId="22" fillId="0" borderId="20" xfId="0" applyFont="1" applyBorder="1" applyAlignment="1">
      <alignment horizontal="center"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 val="0"/>
        <sz val="11"/>
        <color indexed="23"/>
      </font>
      <fill>
        <patternFill patternType="solid">
          <fgColor indexed="31"/>
          <bgColor indexed="22"/>
        </patternFill>
      </fill>
    </dxf>
    <dxf>
      <font>
        <color indexed="23"/>
      </font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3"/>
      </font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808080"/>
      </font>
      <fill>
        <patternFill>
          <bgColor rgb="FFC0C0C0"/>
        </patternFill>
      </fill>
      <border/>
    </dxf>
    <dxf>
      <font>
        <b val="0"/>
        <sz val="11"/>
        <color rgb="FF808080"/>
      </font>
      <fill>
        <patternFill patternType="solid">
          <fgColor rgb="FFCCCCFF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24.png" /><Relationship Id="rId4" Type="http://schemas.openxmlformats.org/officeDocument/2006/relationships/image" Target="../media/image25.png" /><Relationship Id="rId5" Type="http://schemas.openxmlformats.org/officeDocument/2006/relationships/image" Target="../media/image26.png" /><Relationship Id="rId6" Type="http://schemas.openxmlformats.org/officeDocument/2006/relationships/image" Target="../media/image27.png" /><Relationship Id="rId7" Type="http://schemas.openxmlformats.org/officeDocument/2006/relationships/image" Target="../media/image28.png" /><Relationship Id="rId8" Type="http://schemas.openxmlformats.org/officeDocument/2006/relationships/image" Target="../media/image29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0.png" /><Relationship Id="rId12" Type="http://schemas.openxmlformats.org/officeDocument/2006/relationships/image" Target="../media/image21.png" /><Relationship Id="rId13" Type="http://schemas.openxmlformats.org/officeDocument/2006/relationships/image" Target="../media/image22.png" /><Relationship Id="rId14" Type="http://schemas.openxmlformats.org/officeDocument/2006/relationships/image" Target="../media/image23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Relationship Id="rId17" Type="http://schemas.openxmlformats.org/officeDocument/2006/relationships/image" Target="../media/image14.pn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pn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image" Target="../media/image8.png" /><Relationship Id="rId24" Type="http://schemas.openxmlformats.org/officeDocument/2006/relationships/image" Target="../media/image9.png" /><Relationship Id="rId25" Type="http://schemas.openxmlformats.org/officeDocument/2006/relationships/image" Target="../media/image10.png" /><Relationship Id="rId26" Type="http://schemas.openxmlformats.org/officeDocument/2006/relationships/image" Target="../media/image11.png" /><Relationship Id="rId27" Type="http://schemas.openxmlformats.org/officeDocument/2006/relationships/image" Target="../media/image4.png" /><Relationship Id="rId28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24.png" /><Relationship Id="rId3" Type="http://schemas.openxmlformats.org/officeDocument/2006/relationships/image" Target="../media/image25.png" /><Relationship Id="rId4" Type="http://schemas.openxmlformats.org/officeDocument/2006/relationships/image" Target="../media/image26.png" /><Relationship Id="rId5" Type="http://schemas.openxmlformats.org/officeDocument/2006/relationships/image" Target="../media/image27.png" /><Relationship Id="rId6" Type="http://schemas.openxmlformats.org/officeDocument/2006/relationships/image" Target="../media/image28.png" /><Relationship Id="rId7" Type="http://schemas.openxmlformats.org/officeDocument/2006/relationships/image" Target="../media/image29.png" /><Relationship Id="rId8" Type="http://schemas.openxmlformats.org/officeDocument/2006/relationships/image" Target="../media/image18.png" /><Relationship Id="rId9" Type="http://schemas.openxmlformats.org/officeDocument/2006/relationships/image" Target="../media/image19.png" /><Relationship Id="rId10" Type="http://schemas.openxmlformats.org/officeDocument/2006/relationships/image" Target="../media/image20.png" /><Relationship Id="rId11" Type="http://schemas.openxmlformats.org/officeDocument/2006/relationships/image" Target="../media/image21.png" /><Relationship Id="rId12" Type="http://schemas.openxmlformats.org/officeDocument/2006/relationships/image" Target="../media/image22.png" /><Relationship Id="rId13" Type="http://schemas.openxmlformats.org/officeDocument/2006/relationships/image" Target="../media/image23.png" /><Relationship Id="rId14" Type="http://schemas.openxmlformats.org/officeDocument/2006/relationships/image" Target="../media/image12.png" /><Relationship Id="rId15" Type="http://schemas.openxmlformats.org/officeDocument/2006/relationships/image" Target="../media/image13.png" /><Relationship Id="rId16" Type="http://schemas.openxmlformats.org/officeDocument/2006/relationships/image" Target="../media/image14.png" /><Relationship Id="rId17" Type="http://schemas.openxmlformats.org/officeDocument/2006/relationships/image" Target="../media/image15.png" /><Relationship Id="rId18" Type="http://schemas.openxmlformats.org/officeDocument/2006/relationships/image" Target="../media/image16.png" /><Relationship Id="rId19" Type="http://schemas.openxmlformats.org/officeDocument/2006/relationships/image" Target="../media/image17.png" /><Relationship Id="rId20" Type="http://schemas.openxmlformats.org/officeDocument/2006/relationships/image" Target="../media/image6.png" /><Relationship Id="rId21" Type="http://schemas.openxmlformats.org/officeDocument/2006/relationships/image" Target="../media/image7.png" /><Relationship Id="rId22" Type="http://schemas.openxmlformats.org/officeDocument/2006/relationships/image" Target="../media/image8.png" /><Relationship Id="rId23" Type="http://schemas.openxmlformats.org/officeDocument/2006/relationships/image" Target="../media/image9.png" /><Relationship Id="rId24" Type="http://schemas.openxmlformats.org/officeDocument/2006/relationships/image" Target="../media/image10.png" /><Relationship Id="rId25" Type="http://schemas.openxmlformats.org/officeDocument/2006/relationships/image" Target="../media/image11.png" /><Relationship Id="rId26" Type="http://schemas.openxmlformats.org/officeDocument/2006/relationships/image" Target="../media/image4.png" /><Relationship Id="rId27" Type="http://schemas.openxmlformats.org/officeDocument/2006/relationships/image" Target="../media/image1.png" /><Relationship Id="rId28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Relationship Id="rId4" Type="http://schemas.openxmlformats.org/officeDocument/2006/relationships/image" Target="../media/image34.png" /><Relationship Id="rId5" Type="http://schemas.openxmlformats.org/officeDocument/2006/relationships/image" Target="../media/image35.png" /><Relationship Id="rId6" Type="http://schemas.openxmlformats.org/officeDocument/2006/relationships/image" Target="../media/image36.png" /><Relationship Id="rId7" Type="http://schemas.openxmlformats.org/officeDocument/2006/relationships/image" Target="../media/image37.png" /><Relationship Id="rId8" Type="http://schemas.openxmlformats.org/officeDocument/2006/relationships/image" Target="../media/image38.png" /><Relationship Id="rId9" Type="http://schemas.openxmlformats.org/officeDocument/2006/relationships/image" Target="../media/image39.png" /><Relationship Id="rId10" Type="http://schemas.openxmlformats.org/officeDocument/2006/relationships/image" Target="../media/image40.png" /><Relationship Id="rId11" Type="http://schemas.openxmlformats.org/officeDocument/2006/relationships/image" Target="../media/image41.png" /><Relationship Id="rId12" Type="http://schemas.openxmlformats.org/officeDocument/2006/relationships/image" Target="../media/image42.png" /><Relationship Id="rId13" Type="http://schemas.openxmlformats.org/officeDocument/2006/relationships/image" Target="../media/image43.png" /><Relationship Id="rId14" Type="http://schemas.openxmlformats.org/officeDocument/2006/relationships/image" Target="../media/image44.png" /><Relationship Id="rId15" Type="http://schemas.openxmlformats.org/officeDocument/2006/relationships/image" Target="../media/image45.png" /><Relationship Id="rId16" Type="http://schemas.openxmlformats.org/officeDocument/2006/relationships/image" Target="../media/image46.png" /><Relationship Id="rId17" Type="http://schemas.openxmlformats.org/officeDocument/2006/relationships/image" Target="../media/image47.png" /><Relationship Id="rId18" Type="http://schemas.openxmlformats.org/officeDocument/2006/relationships/image" Target="../media/image48.png" /><Relationship Id="rId19" Type="http://schemas.openxmlformats.org/officeDocument/2006/relationships/image" Target="../media/image49.png" /><Relationship Id="rId20" Type="http://schemas.openxmlformats.org/officeDocument/2006/relationships/image" Target="../media/image50.png" /><Relationship Id="rId21" Type="http://schemas.openxmlformats.org/officeDocument/2006/relationships/image" Target="../media/image51.png" /><Relationship Id="rId22" Type="http://schemas.openxmlformats.org/officeDocument/2006/relationships/image" Target="../media/image52.png" /><Relationship Id="rId23" Type="http://schemas.openxmlformats.org/officeDocument/2006/relationships/image" Target="../media/image4.png" /><Relationship Id="rId24" Type="http://schemas.openxmlformats.org/officeDocument/2006/relationships/image" Target="../media/image53.png" /><Relationship Id="rId25" Type="http://schemas.openxmlformats.org/officeDocument/2006/relationships/image" Target="../media/image54.png" /><Relationship Id="rId26" Type="http://schemas.openxmlformats.org/officeDocument/2006/relationships/image" Target="../media/image55.png" /><Relationship Id="rId27" Type="http://schemas.openxmlformats.org/officeDocument/2006/relationships/image" Target="../media/image56.png" /><Relationship Id="rId28" Type="http://schemas.openxmlformats.org/officeDocument/2006/relationships/image" Target="../media/image57.png" /><Relationship Id="rId29" Type="http://schemas.openxmlformats.org/officeDocument/2006/relationships/image" Target="../media/image58.png" /><Relationship Id="rId30" Type="http://schemas.openxmlformats.org/officeDocument/2006/relationships/image" Target="../media/image59.png" /><Relationship Id="rId31" Type="http://schemas.openxmlformats.org/officeDocument/2006/relationships/image" Target="../media/image60.png" /><Relationship Id="rId32" Type="http://schemas.openxmlformats.org/officeDocument/2006/relationships/image" Target="../media/image61.png" /><Relationship Id="rId33" Type="http://schemas.openxmlformats.org/officeDocument/2006/relationships/image" Target="../media/image62.png" /><Relationship Id="rId34" Type="http://schemas.openxmlformats.org/officeDocument/2006/relationships/image" Target="../media/image63.png" /><Relationship Id="rId35" Type="http://schemas.openxmlformats.org/officeDocument/2006/relationships/image" Target="../media/image64.png" /><Relationship Id="rId36" Type="http://schemas.openxmlformats.org/officeDocument/2006/relationships/image" Target="../media/image65.png" /><Relationship Id="rId37" Type="http://schemas.openxmlformats.org/officeDocument/2006/relationships/image" Target="../media/image66.png" /><Relationship Id="rId38" Type="http://schemas.openxmlformats.org/officeDocument/2006/relationships/image" Target="../media/image67.png" /><Relationship Id="rId39" Type="http://schemas.openxmlformats.org/officeDocument/2006/relationships/image" Target="../media/image68.png" /><Relationship Id="rId40" Type="http://schemas.openxmlformats.org/officeDocument/2006/relationships/image" Target="../media/image69.png" /><Relationship Id="rId41" Type="http://schemas.openxmlformats.org/officeDocument/2006/relationships/image" Target="../media/image70.png" /><Relationship Id="rId42" Type="http://schemas.openxmlformats.org/officeDocument/2006/relationships/image" Target="../media/image71.png" /><Relationship Id="rId43" Type="http://schemas.openxmlformats.org/officeDocument/2006/relationships/image" Target="../media/image72.png" /><Relationship Id="rId44" Type="http://schemas.openxmlformats.org/officeDocument/2006/relationships/image" Target="../media/image73.png" /><Relationship Id="rId45" Type="http://schemas.openxmlformats.org/officeDocument/2006/relationships/image" Target="../media/image74.png" /><Relationship Id="rId46" Type="http://schemas.openxmlformats.org/officeDocument/2006/relationships/image" Target="../media/image75.png" /><Relationship Id="rId47" Type="http://schemas.openxmlformats.org/officeDocument/2006/relationships/image" Target="../media/image1.png" /><Relationship Id="rId48" Type="http://schemas.openxmlformats.org/officeDocument/2006/relationships/image" Target="../media/image76.png" /><Relationship Id="rId49" Type="http://schemas.openxmlformats.org/officeDocument/2006/relationships/image" Target="../media/image77.png" /><Relationship Id="rId50" Type="http://schemas.openxmlformats.org/officeDocument/2006/relationships/image" Target="../media/image78.png" /><Relationship Id="rId51" Type="http://schemas.openxmlformats.org/officeDocument/2006/relationships/image" Target="../media/image79.png" /><Relationship Id="rId52" Type="http://schemas.openxmlformats.org/officeDocument/2006/relationships/image" Target="../media/image80.png" /><Relationship Id="rId53" Type="http://schemas.openxmlformats.org/officeDocument/2006/relationships/image" Target="../media/image81.png" /><Relationship Id="rId54" Type="http://schemas.openxmlformats.org/officeDocument/2006/relationships/image" Target="../media/image82.png" /><Relationship Id="rId55" Type="http://schemas.openxmlformats.org/officeDocument/2006/relationships/image" Target="../media/image83.png" /><Relationship Id="rId56" Type="http://schemas.openxmlformats.org/officeDocument/2006/relationships/image" Target="../media/image84.png" /><Relationship Id="rId57" Type="http://schemas.openxmlformats.org/officeDocument/2006/relationships/image" Target="../media/image85.png" /><Relationship Id="rId58" Type="http://schemas.openxmlformats.org/officeDocument/2006/relationships/image" Target="../media/image86.png" /><Relationship Id="rId59" Type="http://schemas.openxmlformats.org/officeDocument/2006/relationships/image" Target="../media/image87.png" /><Relationship Id="rId60" Type="http://schemas.openxmlformats.org/officeDocument/2006/relationships/image" Target="../media/image88.png" /><Relationship Id="rId61" Type="http://schemas.openxmlformats.org/officeDocument/2006/relationships/image" Target="../media/image89.png" /><Relationship Id="rId62" Type="http://schemas.openxmlformats.org/officeDocument/2006/relationships/image" Target="../media/image90.png" /><Relationship Id="rId63" Type="http://schemas.openxmlformats.org/officeDocument/2006/relationships/image" Target="../media/image91.png" /><Relationship Id="rId64" Type="http://schemas.openxmlformats.org/officeDocument/2006/relationships/image" Target="../media/image92.png" /><Relationship Id="rId65" Type="http://schemas.openxmlformats.org/officeDocument/2006/relationships/image" Target="../media/image93.png" /><Relationship Id="rId66" Type="http://schemas.openxmlformats.org/officeDocument/2006/relationships/image" Target="../media/image94.png" /><Relationship Id="rId67" Type="http://schemas.openxmlformats.org/officeDocument/2006/relationships/image" Target="../media/image95.png" /><Relationship Id="rId68" Type="http://schemas.openxmlformats.org/officeDocument/2006/relationships/image" Target="../media/image96.png" /><Relationship Id="rId69" Type="http://schemas.openxmlformats.org/officeDocument/2006/relationships/image" Target="../media/image97.png" /><Relationship Id="rId70" Type="http://schemas.openxmlformats.org/officeDocument/2006/relationships/image" Target="../media/image98.png" /><Relationship Id="rId71" Type="http://schemas.openxmlformats.org/officeDocument/2006/relationships/image" Target="../media/image5.png" /><Relationship Id="rId72" Type="http://schemas.openxmlformats.org/officeDocument/2006/relationships/image" Target="../media/image9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407</xdr:row>
      <xdr:rowOff>142875</xdr:rowOff>
    </xdr:from>
    <xdr:to>
      <xdr:col>2</xdr:col>
      <xdr:colOff>2219325</xdr:colOff>
      <xdr:row>419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54951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408</xdr:row>
      <xdr:rowOff>123825</xdr:rowOff>
    </xdr:from>
    <xdr:to>
      <xdr:col>2</xdr:col>
      <xdr:colOff>2371725</xdr:colOff>
      <xdr:row>420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56475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407</xdr:row>
      <xdr:rowOff>142875</xdr:rowOff>
    </xdr:from>
    <xdr:to>
      <xdr:col>2</xdr:col>
      <xdr:colOff>2219325</xdr:colOff>
      <xdr:row>419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54951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408</xdr:row>
      <xdr:rowOff>123825</xdr:rowOff>
    </xdr:from>
    <xdr:to>
      <xdr:col>2</xdr:col>
      <xdr:colOff>2371725</xdr:colOff>
      <xdr:row>420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56475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57150</xdr:rowOff>
    </xdr:from>
    <xdr:to>
      <xdr:col>1</xdr:col>
      <xdr:colOff>1000125</xdr:colOff>
      <xdr:row>0</xdr:row>
      <xdr:rowOff>466725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71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408</xdr:row>
      <xdr:rowOff>142875</xdr:rowOff>
    </xdr:from>
    <xdr:to>
      <xdr:col>2</xdr:col>
      <xdr:colOff>2219325</xdr:colOff>
      <xdr:row>420</xdr:row>
      <xdr:rowOff>152400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56666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409</xdr:row>
      <xdr:rowOff>123825</xdr:rowOff>
    </xdr:from>
    <xdr:to>
      <xdr:col>2</xdr:col>
      <xdr:colOff>2371725</xdr:colOff>
      <xdr:row>421</xdr:row>
      <xdr:rowOff>133350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58190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408</xdr:row>
      <xdr:rowOff>142875</xdr:rowOff>
    </xdr:from>
    <xdr:to>
      <xdr:col>2</xdr:col>
      <xdr:colOff>2219325</xdr:colOff>
      <xdr:row>420</xdr:row>
      <xdr:rowOff>152400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56666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409</xdr:row>
      <xdr:rowOff>123825</xdr:rowOff>
    </xdr:from>
    <xdr:to>
      <xdr:col>2</xdr:col>
      <xdr:colOff>2371725</xdr:colOff>
      <xdr:row>421</xdr:row>
      <xdr:rowOff>133350</xdr:rowOff>
    </xdr:to>
    <xdr:pic>
      <xdr:nvPicPr>
        <xdr:cNvPr id="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58190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408</xdr:row>
      <xdr:rowOff>142875</xdr:rowOff>
    </xdr:from>
    <xdr:to>
      <xdr:col>2</xdr:col>
      <xdr:colOff>2219325</xdr:colOff>
      <xdr:row>420</xdr:row>
      <xdr:rowOff>152400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56666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409</xdr:row>
      <xdr:rowOff>123825</xdr:rowOff>
    </xdr:from>
    <xdr:to>
      <xdr:col>2</xdr:col>
      <xdr:colOff>2371725</xdr:colOff>
      <xdr:row>421</xdr:row>
      <xdr:rowOff>133350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758190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527</xdr:row>
      <xdr:rowOff>142875</xdr:rowOff>
    </xdr:from>
    <xdr:to>
      <xdr:col>2</xdr:col>
      <xdr:colOff>2219325</xdr:colOff>
      <xdr:row>539</xdr:row>
      <xdr:rowOff>152400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42797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528</xdr:row>
      <xdr:rowOff>123825</xdr:rowOff>
    </xdr:from>
    <xdr:to>
      <xdr:col>2</xdr:col>
      <xdr:colOff>2371725</xdr:colOff>
      <xdr:row>540</xdr:row>
      <xdr:rowOff>133350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44321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527</xdr:row>
      <xdr:rowOff>142875</xdr:rowOff>
    </xdr:from>
    <xdr:to>
      <xdr:col>2</xdr:col>
      <xdr:colOff>2219325</xdr:colOff>
      <xdr:row>539</xdr:row>
      <xdr:rowOff>152400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42797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528</xdr:row>
      <xdr:rowOff>123825</xdr:rowOff>
    </xdr:from>
    <xdr:to>
      <xdr:col>2</xdr:col>
      <xdr:colOff>2371725</xdr:colOff>
      <xdr:row>540</xdr:row>
      <xdr:rowOff>133350</xdr:rowOff>
    </xdr:to>
    <xdr:pic>
      <xdr:nvPicPr>
        <xdr:cNvPr id="4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44321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57150</xdr:rowOff>
    </xdr:from>
    <xdr:to>
      <xdr:col>1</xdr:col>
      <xdr:colOff>1000125</xdr:colOff>
      <xdr:row>0</xdr:row>
      <xdr:rowOff>466725</xdr:rowOff>
    </xdr:to>
    <xdr:pic>
      <xdr:nvPicPr>
        <xdr:cNvPr id="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71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752475</xdr:colOff>
      <xdr:row>33</xdr:row>
      <xdr:rowOff>47625</xdr:rowOff>
    </xdr:from>
    <xdr:ext cx="4333875" cy="2876550"/>
    <xdr:grpSp>
      <xdr:nvGrpSpPr>
        <xdr:cNvPr id="6" name="Group 77"/>
        <xdr:cNvGrpSpPr>
          <a:grpSpLocks/>
        </xdr:cNvGrpSpPr>
      </xdr:nvGrpSpPr>
      <xdr:grpSpPr>
        <a:xfrm>
          <a:off x="4876800" y="7848600"/>
          <a:ext cx="4333875" cy="2876550"/>
          <a:chOff x="537" y="432"/>
          <a:chExt cx="242" cy="161"/>
        </a:xfrm>
        <a:solidFill>
          <a:srgbClr val="FFFFFF"/>
        </a:solidFill>
      </xdr:grpSpPr>
      <xdr:grpSp>
        <xdr:nvGrpSpPr>
          <xdr:cNvPr id="7" name="Group 78"/>
          <xdr:cNvGrpSpPr>
            <a:grpSpLocks/>
          </xdr:cNvGrpSpPr>
        </xdr:nvGrpSpPr>
        <xdr:grpSpPr>
          <a:xfrm>
            <a:off x="537" y="432"/>
            <a:ext cx="242" cy="36"/>
            <a:chOff x="537" y="425"/>
            <a:chExt cx="242" cy="36"/>
          </a:xfrm>
          <a:solidFill>
            <a:srgbClr val="FFFFFF"/>
          </a:solidFill>
        </xdr:grpSpPr>
        <xdr:pic>
          <xdr:nvPicPr>
            <xdr:cNvPr id="8" name="Picture 79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537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9" name="Picture 80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78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0" name="Picture 81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619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1" name="Picture 82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660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2" name="Picture 83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701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3" name="Picture 84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743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grpSp>
        <xdr:nvGrpSpPr>
          <xdr:cNvPr id="14" name="Group 85"/>
          <xdr:cNvGrpSpPr>
            <a:grpSpLocks/>
          </xdr:cNvGrpSpPr>
        </xdr:nvGrpSpPr>
        <xdr:grpSpPr>
          <a:xfrm>
            <a:off x="537" y="473"/>
            <a:ext cx="242" cy="36"/>
            <a:chOff x="537" y="473"/>
            <a:chExt cx="242" cy="36"/>
          </a:xfrm>
          <a:solidFill>
            <a:srgbClr val="FFFFFF"/>
          </a:solidFill>
        </xdr:grpSpPr>
        <xdr:pic>
          <xdr:nvPicPr>
            <xdr:cNvPr id="15" name="Picture 86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537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6" name="Picture 87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578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7" name="Picture 88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619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8" name="Picture 89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660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9" name="Picture 90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701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0" name="Picture 91"/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743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grpSp>
        <xdr:nvGrpSpPr>
          <xdr:cNvPr id="21" name="Group 92"/>
          <xdr:cNvGrpSpPr>
            <a:grpSpLocks/>
          </xdr:cNvGrpSpPr>
        </xdr:nvGrpSpPr>
        <xdr:grpSpPr>
          <a:xfrm>
            <a:off x="537" y="514"/>
            <a:ext cx="242" cy="36"/>
            <a:chOff x="537" y="515"/>
            <a:chExt cx="242" cy="36"/>
          </a:xfrm>
          <a:solidFill>
            <a:srgbClr val="FFFFFF"/>
          </a:solidFill>
        </xdr:grpSpPr>
        <xdr:pic>
          <xdr:nvPicPr>
            <xdr:cNvPr id="22" name="Picture 93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537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3" name="Picture 94"/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578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4" name="Picture 95"/>
            <xdr:cNvPicPr preferRelativeResize="1">
              <a:picLocks noChangeAspect="1"/>
            </xdr:cNvPicPr>
          </xdr:nvPicPr>
          <xdr:blipFill>
            <a:blip r:embed="rId17"/>
            <a:stretch>
              <a:fillRect/>
            </a:stretch>
          </xdr:blipFill>
          <xdr:spPr>
            <a:xfrm>
              <a:off x="619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5" name="Picture 96"/>
            <xdr:cNvPicPr preferRelativeResize="1">
              <a:picLocks noChangeAspect="1"/>
            </xdr:cNvPicPr>
          </xdr:nvPicPr>
          <xdr:blipFill>
            <a:blip r:embed="rId18"/>
            <a:stretch>
              <a:fillRect/>
            </a:stretch>
          </xdr:blipFill>
          <xdr:spPr>
            <a:xfrm>
              <a:off x="660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6" name="Picture 97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701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7" name="Picture 98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743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grpSp>
        <xdr:nvGrpSpPr>
          <xdr:cNvPr id="28" name="Group 99"/>
          <xdr:cNvGrpSpPr>
            <a:grpSpLocks/>
          </xdr:cNvGrpSpPr>
        </xdr:nvGrpSpPr>
        <xdr:grpSpPr>
          <a:xfrm>
            <a:off x="537" y="556"/>
            <a:ext cx="242" cy="37"/>
            <a:chOff x="537" y="556"/>
            <a:chExt cx="242" cy="37"/>
          </a:xfrm>
          <a:solidFill>
            <a:srgbClr val="FFFFFF"/>
          </a:solidFill>
        </xdr:grpSpPr>
        <xdr:pic>
          <xdr:nvPicPr>
            <xdr:cNvPr id="29" name="Picture 100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537" y="556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30" name="Picture 101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578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31" name="Picture 102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619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32" name="Picture 103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660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33" name="Picture 104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701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34" name="Picture 105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743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</xdr:grpSp>
    <xdr:clientData/>
  </xdr:oneCellAnchor>
  <xdr:twoCellAnchor editAs="oneCell">
    <xdr:from>
      <xdr:col>3</xdr:col>
      <xdr:colOff>742950</xdr:colOff>
      <xdr:row>26</xdr:row>
      <xdr:rowOff>0</xdr:rowOff>
    </xdr:from>
    <xdr:to>
      <xdr:col>3</xdr:col>
      <xdr:colOff>1981200</xdr:colOff>
      <xdr:row>31</xdr:row>
      <xdr:rowOff>66675</xdr:rowOff>
    </xdr:to>
    <xdr:pic>
      <xdr:nvPicPr>
        <xdr:cNvPr id="35" name="Picture 10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67275" y="6181725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528</xdr:row>
      <xdr:rowOff>142875</xdr:rowOff>
    </xdr:from>
    <xdr:to>
      <xdr:col>2</xdr:col>
      <xdr:colOff>2219325</xdr:colOff>
      <xdr:row>540</xdr:row>
      <xdr:rowOff>152400</xdr:rowOff>
    </xdr:to>
    <xdr:pic>
      <xdr:nvPicPr>
        <xdr:cNvPr id="3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44511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529</xdr:row>
      <xdr:rowOff>123825</xdr:rowOff>
    </xdr:from>
    <xdr:to>
      <xdr:col>2</xdr:col>
      <xdr:colOff>2371725</xdr:colOff>
      <xdr:row>541</xdr:row>
      <xdr:rowOff>133350</xdr:rowOff>
    </xdr:to>
    <xdr:pic>
      <xdr:nvPicPr>
        <xdr:cNvPr id="3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46035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304800</xdr:colOff>
      <xdr:row>26</xdr:row>
      <xdr:rowOff>0</xdr:rowOff>
    </xdr:from>
    <xdr:to>
      <xdr:col>5</xdr:col>
      <xdr:colOff>1543050</xdr:colOff>
      <xdr:row>31</xdr:row>
      <xdr:rowOff>66675</xdr:rowOff>
    </xdr:to>
    <xdr:pic>
      <xdr:nvPicPr>
        <xdr:cNvPr id="38" name="Picture 10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991475" y="6181725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314325</xdr:colOff>
      <xdr:row>26</xdr:row>
      <xdr:rowOff>0</xdr:rowOff>
    </xdr:from>
    <xdr:to>
      <xdr:col>4</xdr:col>
      <xdr:colOff>1552575</xdr:colOff>
      <xdr:row>31</xdr:row>
      <xdr:rowOff>66675</xdr:rowOff>
    </xdr:to>
    <xdr:pic>
      <xdr:nvPicPr>
        <xdr:cNvPr id="3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181725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528</xdr:row>
      <xdr:rowOff>142875</xdr:rowOff>
    </xdr:from>
    <xdr:to>
      <xdr:col>2</xdr:col>
      <xdr:colOff>2219325</xdr:colOff>
      <xdr:row>540</xdr:row>
      <xdr:rowOff>152400</xdr:rowOff>
    </xdr:to>
    <xdr:pic>
      <xdr:nvPicPr>
        <xdr:cNvPr id="4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44511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529</xdr:row>
      <xdr:rowOff>123825</xdr:rowOff>
    </xdr:from>
    <xdr:to>
      <xdr:col>2</xdr:col>
      <xdr:colOff>2371725</xdr:colOff>
      <xdr:row>541</xdr:row>
      <xdr:rowOff>133350</xdr:rowOff>
    </xdr:to>
    <xdr:pic>
      <xdr:nvPicPr>
        <xdr:cNvPr id="4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46035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528</xdr:row>
      <xdr:rowOff>142875</xdr:rowOff>
    </xdr:from>
    <xdr:to>
      <xdr:col>2</xdr:col>
      <xdr:colOff>2219325</xdr:colOff>
      <xdr:row>540</xdr:row>
      <xdr:rowOff>152400</xdr:rowOff>
    </xdr:to>
    <xdr:pic>
      <xdr:nvPicPr>
        <xdr:cNvPr id="4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44511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529</xdr:row>
      <xdr:rowOff>123825</xdr:rowOff>
    </xdr:from>
    <xdr:to>
      <xdr:col>2</xdr:col>
      <xdr:colOff>2371725</xdr:colOff>
      <xdr:row>541</xdr:row>
      <xdr:rowOff>133350</xdr:rowOff>
    </xdr:to>
    <xdr:pic>
      <xdr:nvPicPr>
        <xdr:cNvPr id="4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046035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1000125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752475</xdr:colOff>
      <xdr:row>33</xdr:row>
      <xdr:rowOff>47625</xdr:rowOff>
    </xdr:from>
    <xdr:ext cx="4333875" cy="2876550"/>
    <xdr:grpSp>
      <xdr:nvGrpSpPr>
        <xdr:cNvPr id="2" name="Group 39"/>
        <xdr:cNvGrpSpPr>
          <a:grpSpLocks/>
        </xdr:cNvGrpSpPr>
      </xdr:nvGrpSpPr>
      <xdr:grpSpPr>
        <a:xfrm>
          <a:off x="4876800" y="7848600"/>
          <a:ext cx="4333875" cy="2876550"/>
          <a:chOff x="537" y="432"/>
          <a:chExt cx="242" cy="161"/>
        </a:xfrm>
        <a:solidFill>
          <a:srgbClr val="FFFFFF"/>
        </a:solidFill>
      </xdr:grpSpPr>
      <xdr:grpSp>
        <xdr:nvGrpSpPr>
          <xdr:cNvPr id="3" name="Group 35"/>
          <xdr:cNvGrpSpPr>
            <a:grpSpLocks/>
          </xdr:cNvGrpSpPr>
        </xdr:nvGrpSpPr>
        <xdr:grpSpPr>
          <a:xfrm>
            <a:off x="537" y="432"/>
            <a:ext cx="242" cy="36"/>
            <a:chOff x="537" y="425"/>
            <a:chExt cx="242" cy="36"/>
          </a:xfrm>
          <a:solidFill>
            <a:srgbClr val="FFFFFF"/>
          </a:solidFill>
        </xdr:grpSpPr>
        <xdr:pic>
          <xdr:nvPicPr>
            <xdr:cNvPr id="4" name="Picture 1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37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5" name="Picture 12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578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6" name="Picture 13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619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7" name="Picture 14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660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8" name="Picture 15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701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9" name="Picture 16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743" y="42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grpSp>
        <xdr:nvGrpSpPr>
          <xdr:cNvPr id="10" name="Group 36"/>
          <xdr:cNvGrpSpPr>
            <a:grpSpLocks/>
          </xdr:cNvGrpSpPr>
        </xdr:nvGrpSpPr>
        <xdr:grpSpPr>
          <a:xfrm>
            <a:off x="537" y="473"/>
            <a:ext cx="242" cy="36"/>
            <a:chOff x="537" y="473"/>
            <a:chExt cx="242" cy="36"/>
          </a:xfrm>
          <a:solidFill>
            <a:srgbClr val="FFFFFF"/>
          </a:solidFill>
        </xdr:grpSpPr>
        <xdr:pic>
          <xdr:nvPicPr>
            <xdr:cNvPr id="11" name="Picture 17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537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2" name="Picture 18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578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3" name="Picture 19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619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4" name="Picture 20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660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5" name="Picture 21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701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6" name="Picture 22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743" y="473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grpSp>
        <xdr:nvGrpSpPr>
          <xdr:cNvPr id="17" name="Group 37"/>
          <xdr:cNvGrpSpPr>
            <a:grpSpLocks/>
          </xdr:cNvGrpSpPr>
        </xdr:nvGrpSpPr>
        <xdr:grpSpPr>
          <a:xfrm>
            <a:off x="537" y="514"/>
            <a:ext cx="242" cy="36"/>
            <a:chOff x="537" y="515"/>
            <a:chExt cx="242" cy="36"/>
          </a:xfrm>
          <a:solidFill>
            <a:srgbClr val="FFFFFF"/>
          </a:solidFill>
        </xdr:grpSpPr>
        <xdr:pic>
          <xdr:nvPicPr>
            <xdr:cNvPr id="18" name="Picture 23"/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537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19" name="Picture 24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578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0" name="Picture 25"/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619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1" name="Picture 26"/>
            <xdr:cNvPicPr preferRelativeResize="1">
              <a:picLocks noChangeAspect="1"/>
            </xdr:cNvPicPr>
          </xdr:nvPicPr>
          <xdr:blipFill>
            <a:blip r:embed="rId17"/>
            <a:stretch>
              <a:fillRect/>
            </a:stretch>
          </xdr:blipFill>
          <xdr:spPr>
            <a:xfrm>
              <a:off x="660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2" name="Picture 27"/>
            <xdr:cNvPicPr preferRelativeResize="1">
              <a:picLocks noChangeAspect="1"/>
            </xdr:cNvPicPr>
          </xdr:nvPicPr>
          <xdr:blipFill>
            <a:blip r:embed="rId18"/>
            <a:stretch>
              <a:fillRect/>
            </a:stretch>
          </xdr:blipFill>
          <xdr:spPr>
            <a:xfrm>
              <a:off x="701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3" name="Picture 28"/>
            <xdr:cNvPicPr preferRelativeResize="1">
              <a:picLocks noChangeAspect="1"/>
            </xdr:cNvPicPr>
          </xdr:nvPicPr>
          <xdr:blipFill>
            <a:blip r:embed="rId19"/>
            <a:stretch>
              <a:fillRect/>
            </a:stretch>
          </xdr:blipFill>
          <xdr:spPr>
            <a:xfrm>
              <a:off x="743" y="515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grpSp>
        <xdr:nvGrpSpPr>
          <xdr:cNvPr id="24" name="Group 38"/>
          <xdr:cNvGrpSpPr>
            <a:grpSpLocks/>
          </xdr:cNvGrpSpPr>
        </xdr:nvGrpSpPr>
        <xdr:grpSpPr>
          <a:xfrm>
            <a:off x="537" y="556"/>
            <a:ext cx="242" cy="37"/>
            <a:chOff x="537" y="556"/>
            <a:chExt cx="242" cy="37"/>
          </a:xfrm>
          <a:solidFill>
            <a:srgbClr val="FFFFFF"/>
          </a:solidFill>
        </xdr:grpSpPr>
        <xdr:pic>
          <xdr:nvPicPr>
            <xdr:cNvPr id="25" name="Picture 29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537" y="556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6" name="Picture 30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578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7" name="Picture 31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619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8" name="Picture 32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660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29" name="Picture 33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701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  <xdr:pic>
          <xdr:nvPicPr>
            <xdr:cNvPr id="30" name="Picture 34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743" y="557"/>
              <a:ext cx="36" cy="36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</xdr:grpSp>
    <xdr:clientData/>
  </xdr:oneCellAnchor>
  <xdr:twoCellAnchor editAs="oneCell">
    <xdr:from>
      <xdr:col>3</xdr:col>
      <xdr:colOff>742950</xdr:colOff>
      <xdr:row>26</xdr:row>
      <xdr:rowOff>0</xdr:rowOff>
    </xdr:from>
    <xdr:to>
      <xdr:col>3</xdr:col>
      <xdr:colOff>1981200</xdr:colOff>
      <xdr:row>31</xdr:row>
      <xdr:rowOff>66675</xdr:rowOff>
    </xdr:to>
    <xdr:pic>
      <xdr:nvPicPr>
        <xdr:cNvPr id="31" name="Picture 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67275" y="6181725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528</xdr:row>
      <xdr:rowOff>142875</xdr:rowOff>
    </xdr:from>
    <xdr:to>
      <xdr:col>2</xdr:col>
      <xdr:colOff>2219325</xdr:colOff>
      <xdr:row>540</xdr:row>
      <xdr:rowOff>152400</xdr:rowOff>
    </xdr:to>
    <xdr:pic>
      <xdr:nvPicPr>
        <xdr:cNvPr id="32" name="Picture 4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90675" y="1049369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529</xdr:row>
      <xdr:rowOff>123825</xdr:rowOff>
    </xdr:from>
    <xdr:to>
      <xdr:col>2</xdr:col>
      <xdr:colOff>2371725</xdr:colOff>
      <xdr:row>541</xdr:row>
      <xdr:rowOff>133350</xdr:rowOff>
    </xdr:to>
    <xdr:pic>
      <xdr:nvPicPr>
        <xdr:cNvPr id="33" name="Picture 4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43075" y="1050893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304800</xdr:colOff>
      <xdr:row>26</xdr:row>
      <xdr:rowOff>0</xdr:rowOff>
    </xdr:from>
    <xdr:to>
      <xdr:col>5</xdr:col>
      <xdr:colOff>1543050</xdr:colOff>
      <xdr:row>31</xdr:row>
      <xdr:rowOff>66675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991475" y="6181725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314325</xdr:colOff>
      <xdr:row>26</xdr:row>
      <xdr:rowOff>0</xdr:rowOff>
    </xdr:from>
    <xdr:to>
      <xdr:col>4</xdr:col>
      <xdr:colOff>1552575</xdr:colOff>
      <xdr:row>31</xdr:row>
      <xdr:rowOff>66675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429375" y="6181725"/>
          <a:ext cx="1238250" cy="1238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528</xdr:row>
      <xdr:rowOff>142875</xdr:rowOff>
    </xdr:from>
    <xdr:to>
      <xdr:col>2</xdr:col>
      <xdr:colOff>2219325</xdr:colOff>
      <xdr:row>540</xdr:row>
      <xdr:rowOff>152400</xdr:rowOff>
    </xdr:to>
    <xdr:pic>
      <xdr:nvPicPr>
        <xdr:cNvPr id="36" name="Picture 11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90675" y="1049369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529</xdr:row>
      <xdr:rowOff>123825</xdr:rowOff>
    </xdr:from>
    <xdr:to>
      <xdr:col>2</xdr:col>
      <xdr:colOff>2371725</xdr:colOff>
      <xdr:row>541</xdr:row>
      <xdr:rowOff>133350</xdr:rowOff>
    </xdr:to>
    <xdr:pic>
      <xdr:nvPicPr>
        <xdr:cNvPr id="37" name="Picture 1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43075" y="1050893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528</xdr:row>
      <xdr:rowOff>142875</xdr:rowOff>
    </xdr:from>
    <xdr:to>
      <xdr:col>2</xdr:col>
      <xdr:colOff>2219325</xdr:colOff>
      <xdr:row>540</xdr:row>
      <xdr:rowOff>152400</xdr:rowOff>
    </xdr:to>
    <xdr:pic>
      <xdr:nvPicPr>
        <xdr:cNvPr id="38" name="Picture 12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90675" y="1049369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529</xdr:row>
      <xdr:rowOff>123825</xdr:rowOff>
    </xdr:from>
    <xdr:to>
      <xdr:col>2</xdr:col>
      <xdr:colOff>2371725</xdr:colOff>
      <xdr:row>541</xdr:row>
      <xdr:rowOff>133350</xdr:rowOff>
    </xdr:to>
    <xdr:pic>
      <xdr:nvPicPr>
        <xdr:cNvPr id="39" name="Picture 12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743075" y="1050893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2</xdr:col>
      <xdr:colOff>114300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715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2</xdr:row>
      <xdr:rowOff>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190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22860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43529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" y="64198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84867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4450" y="105537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4450" y="126206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9</xdr:row>
      <xdr:rowOff>0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14450" y="146875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pic>
      <xdr:nvPicPr>
        <xdr:cNvPr id="9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4450" y="167544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11</xdr:row>
      <xdr:rowOff>0</xdr:rowOff>
    </xdr:to>
    <xdr:pic>
      <xdr:nvPicPr>
        <xdr:cNvPr id="10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14450" y="188214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pic>
      <xdr:nvPicPr>
        <xdr:cNvPr id="11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14450" y="208883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13</xdr:row>
      <xdr:rowOff>0</xdr:rowOff>
    </xdr:to>
    <xdr:pic>
      <xdr:nvPicPr>
        <xdr:cNvPr id="12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14450" y="229552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pic>
      <xdr:nvPicPr>
        <xdr:cNvPr id="13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14450" y="250221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14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14450" y="270891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pic>
      <xdr:nvPicPr>
        <xdr:cNvPr id="15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14450" y="291560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14450" y="312229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pic>
      <xdr:nvPicPr>
        <xdr:cNvPr id="17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14450" y="332898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pic>
      <xdr:nvPicPr>
        <xdr:cNvPr id="18" name="Picture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14450" y="353568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20</xdr:row>
      <xdr:rowOff>0</xdr:rowOff>
    </xdr:to>
    <xdr:pic>
      <xdr:nvPicPr>
        <xdr:cNvPr id="19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14450" y="374237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pic>
      <xdr:nvPicPr>
        <xdr:cNvPr id="20" name="Picture 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14450" y="394906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21" name="Picture 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14450" y="415575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pic>
      <xdr:nvPicPr>
        <xdr:cNvPr id="22" name="Picture 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14450" y="436245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3" name="Picture 4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14450" y="456914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24" name="Picture 5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14450" y="477583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pic>
      <xdr:nvPicPr>
        <xdr:cNvPr id="25" name="Picture 5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14450" y="498252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26" name="Picture 5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14450" y="518922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27" name="Picture 5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14450" y="539591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pic>
      <xdr:nvPicPr>
        <xdr:cNvPr id="28" name="Picture 5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14450" y="560260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29" name="Picture 5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14450" y="580929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30" name="Picture 5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14450" y="601599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pic>
      <xdr:nvPicPr>
        <xdr:cNvPr id="31" name="Picture 5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314450" y="622268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pic>
      <xdr:nvPicPr>
        <xdr:cNvPr id="32" name="Picture 5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314450" y="642937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33" name="Picture 5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14450" y="663606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34" name="Picture 6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314450" y="684276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35" name="Picture 6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314450" y="704945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36" name="Picture 6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14450" y="725614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37" name="Picture 6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314450" y="746283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pic>
      <xdr:nvPicPr>
        <xdr:cNvPr id="38" name="Picture 6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66953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0</xdr:rowOff>
    </xdr:to>
    <xdr:pic>
      <xdr:nvPicPr>
        <xdr:cNvPr id="39" name="Picture 6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314450" y="787622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pic>
      <xdr:nvPicPr>
        <xdr:cNvPr id="40" name="Picture 6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314450" y="808291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pic>
      <xdr:nvPicPr>
        <xdr:cNvPr id="41" name="Picture 6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14450" y="828960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pic>
      <xdr:nvPicPr>
        <xdr:cNvPr id="42" name="Picture 7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314450" y="849630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pic>
      <xdr:nvPicPr>
        <xdr:cNvPr id="43" name="Picture 7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14450" y="870299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pic>
      <xdr:nvPicPr>
        <xdr:cNvPr id="44" name="Picture 7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314450" y="890968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45" name="Picture 7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314450" y="911637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47</xdr:row>
      <xdr:rowOff>0</xdr:rowOff>
    </xdr:to>
    <xdr:pic>
      <xdr:nvPicPr>
        <xdr:cNvPr id="46" name="Picture 7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314450" y="932307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pic>
      <xdr:nvPicPr>
        <xdr:cNvPr id="47" name="Picture 7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314450" y="952976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pic>
      <xdr:nvPicPr>
        <xdr:cNvPr id="48" name="Picture 76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314450" y="973645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pic>
      <xdr:nvPicPr>
        <xdr:cNvPr id="49" name="Picture 7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314450" y="994314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pic>
      <xdr:nvPicPr>
        <xdr:cNvPr id="50" name="Picture 7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314450" y="1014984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pic>
      <xdr:nvPicPr>
        <xdr:cNvPr id="51" name="Picture 7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314450" y="1035653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pic>
      <xdr:nvPicPr>
        <xdr:cNvPr id="52" name="Picture 80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314450" y="1056322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54</xdr:row>
      <xdr:rowOff>0</xdr:rowOff>
    </xdr:to>
    <xdr:pic>
      <xdr:nvPicPr>
        <xdr:cNvPr id="53" name="Picture 8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314450" y="1076991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54" name="Picture 82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314450" y="1097661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55" name="Picture 83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14450" y="1118330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56" name="Picture 84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314450" y="1138999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57" name="Picture 85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314450" y="1159668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0</xdr:rowOff>
    </xdr:to>
    <xdr:pic>
      <xdr:nvPicPr>
        <xdr:cNvPr id="58" name="Picture 86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314450" y="1180338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pic>
      <xdr:nvPicPr>
        <xdr:cNvPr id="59" name="Picture 8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314450" y="1201007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61</xdr:row>
      <xdr:rowOff>0</xdr:rowOff>
    </xdr:to>
    <xdr:pic>
      <xdr:nvPicPr>
        <xdr:cNvPr id="60" name="Picture 8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314450" y="1221676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62</xdr:row>
      <xdr:rowOff>0</xdr:rowOff>
    </xdr:to>
    <xdr:pic>
      <xdr:nvPicPr>
        <xdr:cNvPr id="61" name="Picture 89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314450" y="1242345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63</xdr:row>
      <xdr:rowOff>0</xdr:rowOff>
    </xdr:to>
    <xdr:pic>
      <xdr:nvPicPr>
        <xdr:cNvPr id="62" name="Picture 90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314450" y="1263015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pic>
      <xdr:nvPicPr>
        <xdr:cNvPr id="63" name="Picture 9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314450" y="1283684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65</xdr:row>
      <xdr:rowOff>0</xdr:rowOff>
    </xdr:to>
    <xdr:pic>
      <xdr:nvPicPr>
        <xdr:cNvPr id="64" name="Picture 92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314450" y="1304353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66</xdr:row>
      <xdr:rowOff>0</xdr:rowOff>
    </xdr:to>
    <xdr:pic>
      <xdr:nvPicPr>
        <xdr:cNvPr id="65" name="Picture 9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314450" y="1325022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67</xdr:row>
      <xdr:rowOff>0</xdr:rowOff>
    </xdr:to>
    <xdr:pic>
      <xdr:nvPicPr>
        <xdr:cNvPr id="66" name="Picture 94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314450" y="1345692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68</xdr:row>
      <xdr:rowOff>0</xdr:rowOff>
    </xdr:to>
    <xdr:pic>
      <xdr:nvPicPr>
        <xdr:cNvPr id="67" name="Picture 9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314450" y="1366361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2</xdr:col>
      <xdr:colOff>0</xdr:colOff>
      <xdr:row>69</xdr:row>
      <xdr:rowOff>0</xdr:rowOff>
    </xdr:to>
    <xdr:pic>
      <xdr:nvPicPr>
        <xdr:cNvPr id="68" name="Picture 96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314450" y="1387030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pic>
      <xdr:nvPicPr>
        <xdr:cNvPr id="69" name="Picture 9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314450" y="14076997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70" name="Picture 98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314450" y="14283690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72</xdr:row>
      <xdr:rowOff>0</xdr:rowOff>
    </xdr:to>
    <xdr:pic>
      <xdr:nvPicPr>
        <xdr:cNvPr id="71" name="Picture 99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314450" y="144903825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73</xdr:row>
      <xdr:rowOff>0</xdr:rowOff>
    </xdr:to>
    <xdr:pic>
      <xdr:nvPicPr>
        <xdr:cNvPr id="72" name="Picture 100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314450" y="146970750"/>
          <a:ext cx="2066925" cy="2066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.625" style="0" customWidth="1"/>
    <col min="2" max="2" width="15.25390625" style="0" customWidth="1"/>
    <col min="3" max="3" width="46.625" style="0" customWidth="1"/>
    <col min="4" max="4" width="26.125" style="0" customWidth="1"/>
    <col min="5" max="7" width="20.625" style="0" customWidth="1"/>
    <col min="8" max="8" width="17.625" style="0" customWidth="1"/>
    <col min="9" max="9" width="47.00390625" style="0" customWidth="1"/>
  </cols>
  <sheetData>
    <row r="1" spans="1:9" ht="42" customHeight="1">
      <c r="A1" s="24"/>
      <c r="B1" s="23"/>
      <c r="C1" s="25" t="s">
        <v>237</v>
      </c>
      <c r="D1" s="26"/>
      <c r="E1" s="24"/>
      <c r="F1" s="24"/>
      <c r="G1" s="24"/>
      <c r="H1" s="24"/>
      <c r="I1" s="24"/>
    </row>
    <row r="2" spans="1:9" ht="13.5">
      <c r="A2" s="102"/>
      <c r="B2" s="103" t="s">
        <v>239</v>
      </c>
      <c r="C2" s="104" t="s">
        <v>240</v>
      </c>
      <c r="D2" s="102"/>
      <c r="E2" s="102"/>
      <c r="F2" s="102"/>
      <c r="G2" s="102"/>
      <c r="H2" s="102"/>
      <c r="I2" s="102"/>
    </row>
    <row r="3" spans="1:9" ht="13.5">
      <c r="A3" s="102"/>
      <c r="B3" s="103"/>
      <c r="C3" s="104"/>
      <c r="D3" s="102"/>
      <c r="E3" s="102"/>
      <c r="F3" s="102"/>
      <c r="G3" s="102"/>
      <c r="H3" s="102"/>
      <c r="I3" s="102"/>
    </row>
    <row r="4" spans="1:9" ht="83.25" customHeight="1">
      <c r="A4" s="102"/>
      <c r="B4" s="102"/>
      <c r="C4" s="105" t="s">
        <v>241</v>
      </c>
      <c r="D4" s="102"/>
      <c r="E4" s="102"/>
      <c r="F4" s="102"/>
      <c r="G4" s="102"/>
      <c r="H4" s="102"/>
      <c r="I4" s="102"/>
    </row>
    <row r="5" spans="1:9" ht="13.5">
      <c r="A5" s="102"/>
      <c r="B5" s="112"/>
      <c r="C5" s="113"/>
      <c r="D5" s="102"/>
      <c r="E5" s="102"/>
      <c r="F5" s="102"/>
      <c r="G5" s="102"/>
      <c r="H5" s="102"/>
      <c r="I5" s="102"/>
    </row>
    <row r="6" spans="1:9" ht="13.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3.5">
      <c r="A7" s="102"/>
      <c r="B7" s="117" t="s">
        <v>246</v>
      </c>
      <c r="C7" s="117"/>
      <c r="D7" s="102"/>
      <c r="E7" s="102"/>
      <c r="F7" s="102"/>
      <c r="G7" s="102"/>
      <c r="H7" s="102"/>
      <c r="I7" s="102"/>
    </row>
    <row r="8" spans="1:9" ht="13.5">
      <c r="A8" s="102"/>
      <c r="B8" s="102"/>
      <c r="C8" s="106" t="s">
        <v>247</v>
      </c>
      <c r="D8" s="102"/>
      <c r="E8" s="102"/>
      <c r="F8" s="102"/>
      <c r="G8" s="102"/>
      <c r="H8" s="102"/>
      <c r="I8" s="102"/>
    </row>
    <row r="9" spans="1:9" ht="45" customHeight="1">
      <c r="A9" s="102"/>
      <c r="B9" s="102"/>
      <c r="C9" s="107" t="s">
        <v>262</v>
      </c>
      <c r="D9" s="102"/>
      <c r="E9" s="102"/>
      <c r="F9" s="102"/>
      <c r="G9" s="102"/>
      <c r="H9" s="102"/>
      <c r="I9" s="102"/>
    </row>
    <row r="10" spans="1:9" ht="13.5">
      <c r="A10" s="102"/>
      <c r="B10" s="102"/>
      <c r="C10" s="105"/>
      <c r="D10" s="102"/>
      <c r="E10" s="102"/>
      <c r="F10" s="102"/>
      <c r="G10" s="102"/>
      <c r="H10" s="102"/>
      <c r="I10" s="102"/>
    </row>
    <row r="11" spans="1:9" ht="13.5">
      <c r="A11" s="102"/>
      <c r="B11" s="102"/>
      <c r="C11" s="106" t="s">
        <v>249</v>
      </c>
      <c r="D11" s="102"/>
      <c r="E11" s="102"/>
      <c r="F11" s="102"/>
      <c r="G11" s="102"/>
      <c r="H11" s="102"/>
      <c r="I11" s="102"/>
    </row>
    <row r="12" spans="1:9" ht="54">
      <c r="A12" s="102"/>
      <c r="B12" s="102"/>
      <c r="C12" s="107" t="s">
        <v>263</v>
      </c>
      <c r="D12" s="102"/>
      <c r="E12" s="102"/>
      <c r="F12" s="102"/>
      <c r="G12" s="102"/>
      <c r="H12" s="102"/>
      <c r="I12" s="102"/>
    </row>
    <row r="13" spans="1:9" ht="13.5">
      <c r="A13" s="102"/>
      <c r="B13" s="102"/>
      <c r="C13" s="107"/>
      <c r="D13" s="102"/>
      <c r="E13" s="102"/>
      <c r="F13" s="102"/>
      <c r="G13" s="102"/>
      <c r="H13" s="102"/>
      <c r="I13" s="102"/>
    </row>
    <row r="14" spans="1:9" ht="13.5">
      <c r="A14" s="102"/>
      <c r="B14" s="102"/>
      <c r="C14" s="106" t="s">
        <v>250</v>
      </c>
      <c r="D14" s="102"/>
      <c r="E14" s="102"/>
      <c r="F14" s="102"/>
      <c r="G14" s="102"/>
      <c r="H14" s="102"/>
      <c r="I14" s="102"/>
    </row>
    <row r="15" spans="1:9" ht="27">
      <c r="A15" s="102"/>
      <c r="B15" s="102"/>
      <c r="C15" s="107" t="s">
        <v>264</v>
      </c>
      <c r="D15" s="102"/>
      <c r="E15" s="102"/>
      <c r="F15" s="102"/>
      <c r="G15" s="102"/>
      <c r="H15" s="102"/>
      <c r="I15" s="102"/>
    </row>
    <row r="16" spans="1:9" ht="13.5">
      <c r="A16" s="102"/>
      <c r="B16" s="102"/>
      <c r="C16" s="108"/>
      <c r="D16" s="102"/>
      <c r="E16" s="102"/>
      <c r="F16" s="102"/>
      <c r="G16" s="102"/>
      <c r="H16" s="102"/>
      <c r="I16" s="102"/>
    </row>
    <row r="17" spans="1:9" ht="13.5">
      <c r="A17" s="102"/>
      <c r="B17" s="102"/>
      <c r="C17" s="108" t="s">
        <v>267</v>
      </c>
      <c r="D17" s="102"/>
      <c r="E17" s="102"/>
      <c r="F17" s="102"/>
      <c r="G17" s="102"/>
      <c r="H17" s="102"/>
      <c r="I17" s="102"/>
    </row>
    <row r="18" spans="1:9" ht="13.5">
      <c r="A18" s="102"/>
      <c r="B18" s="102"/>
      <c r="C18" s="108" t="s">
        <v>268</v>
      </c>
      <c r="D18" s="102"/>
      <c r="E18" s="102"/>
      <c r="F18" s="102"/>
      <c r="G18" s="102"/>
      <c r="H18" s="102"/>
      <c r="I18" s="102"/>
    </row>
    <row r="19" spans="1:9" ht="13.5">
      <c r="A19" s="102"/>
      <c r="B19" s="102"/>
      <c r="C19" s="108" t="s">
        <v>269</v>
      </c>
      <c r="D19" s="102"/>
      <c r="E19" s="102"/>
      <c r="F19" s="102"/>
      <c r="G19" s="102"/>
      <c r="H19" s="102"/>
      <c r="I19" s="102"/>
    </row>
    <row r="20" spans="1:9" ht="13.5">
      <c r="A20" s="102"/>
      <c r="B20" s="102"/>
      <c r="C20" s="108"/>
      <c r="D20" s="102"/>
      <c r="E20" s="102"/>
      <c r="F20" s="102"/>
      <c r="G20" s="102"/>
      <c r="H20" s="102"/>
      <c r="I20" s="102"/>
    </row>
    <row r="21" spans="1:9" ht="13.5">
      <c r="A21" s="102"/>
      <c r="B21" s="102"/>
      <c r="C21" s="106" t="s">
        <v>251</v>
      </c>
      <c r="D21" s="102"/>
      <c r="E21" s="102"/>
      <c r="F21" s="102"/>
      <c r="G21" s="102"/>
      <c r="H21" s="102"/>
      <c r="I21" s="102"/>
    </row>
    <row r="22" spans="1:9" ht="27">
      <c r="A22" s="102"/>
      <c r="B22" s="102"/>
      <c r="C22" s="107" t="s">
        <v>265</v>
      </c>
      <c r="D22" s="102"/>
      <c r="E22" s="102"/>
      <c r="F22" s="102"/>
      <c r="G22" s="102"/>
      <c r="H22" s="102"/>
      <c r="I22" s="102"/>
    </row>
    <row r="23" spans="1:9" ht="13.5">
      <c r="A23" s="102"/>
      <c r="B23" s="102"/>
      <c r="C23" s="107"/>
      <c r="D23" s="102"/>
      <c r="E23" s="102"/>
      <c r="F23" s="102"/>
      <c r="G23" s="102"/>
      <c r="H23" s="102"/>
      <c r="I23" s="102"/>
    </row>
    <row r="24" spans="1:9" ht="33.75" customHeight="1">
      <c r="A24" s="102"/>
      <c r="B24" s="102"/>
      <c r="C24" s="108" t="s">
        <v>274</v>
      </c>
      <c r="D24" s="102"/>
      <c r="E24" s="102"/>
      <c r="F24" s="102"/>
      <c r="G24" s="102"/>
      <c r="H24" s="102"/>
      <c r="I24" s="102"/>
    </row>
    <row r="25" spans="1:9" ht="13.5">
      <c r="A25" s="102"/>
      <c r="B25" s="112"/>
      <c r="C25" s="113"/>
      <c r="D25" s="102"/>
      <c r="E25" s="102"/>
      <c r="F25" s="102"/>
      <c r="G25" s="102"/>
      <c r="H25" s="102"/>
      <c r="I25" s="102"/>
    </row>
    <row r="26" spans="1:9" ht="13.5">
      <c r="A26" s="102"/>
      <c r="B26" s="102"/>
      <c r="C26" s="105"/>
      <c r="D26" s="102"/>
      <c r="E26" s="102"/>
      <c r="F26" s="102"/>
      <c r="G26" s="102"/>
      <c r="H26" s="102"/>
      <c r="I26" s="102"/>
    </row>
    <row r="27" spans="1:9" ht="13.5">
      <c r="A27" s="102"/>
      <c r="B27" s="117" t="s">
        <v>252</v>
      </c>
      <c r="C27" s="117"/>
      <c r="D27" s="102"/>
      <c r="E27" s="102"/>
      <c r="F27" s="102"/>
      <c r="G27" s="102"/>
      <c r="H27" s="102"/>
      <c r="I27" s="102"/>
    </row>
    <row r="28" spans="1:9" ht="13.5">
      <c r="A28" s="102"/>
      <c r="B28" s="102"/>
      <c r="C28" s="106" t="s">
        <v>245</v>
      </c>
      <c r="D28" s="102"/>
      <c r="E28" s="102"/>
      <c r="F28" s="102"/>
      <c r="G28" s="102"/>
      <c r="H28" s="102"/>
      <c r="I28" s="102"/>
    </row>
    <row r="29" spans="1:9" s="101" customFormat="1" ht="40.5">
      <c r="A29" s="109"/>
      <c r="B29" s="109"/>
      <c r="C29" s="107" t="s">
        <v>242</v>
      </c>
      <c r="D29" s="109"/>
      <c r="E29" s="109"/>
      <c r="F29" s="109"/>
      <c r="G29" s="109"/>
      <c r="H29" s="109"/>
      <c r="I29" s="109"/>
    </row>
    <row r="30" spans="1:9" s="101" customFormat="1" ht="13.5">
      <c r="A30" s="109"/>
      <c r="B30" s="109"/>
      <c r="C30" s="107" t="s">
        <v>235</v>
      </c>
      <c r="D30" s="109"/>
      <c r="E30" s="109"/>
      <c r="F30" s="109"/>
      <c r="G30" s="109"/>
      <c r="H30" s="109"/>
      <c r="I30" s="109"/>
    </row>
    <row r="31" spans="1:9" s="101" customFormat="1" ht="27">
      <c r="A31" s="109"/>
      <c r="B31" s="109"/>
      <c r="C31" s="107" t="s">
        <v>243</v>
      </c>
      <c r="D31" s="109"/>
      <c r="E31" s="109"/>
      <c r="F31" s="109"/>
      <c r="G31" s="109"/>
      <c r="H31" s="109"/>
      <c r="I31" s="109"/>
    </row>
    <row r="32" spans="1:9" s="101" customFormat="1" ht="13.5">
      <c r="A32" s="109"/>
      <c r="B32" s="109"/>
      <c r="C32" s="107"/>
      <c r="D32" s="109"/>
      <c r="E32" s="109"/>
      <c r="F32" s="109"/>
      <c r="G32" s="109"/>
      <c r="H32" s="109"/>
      <c r="I32" s="109"/>
    </row>
    <row r="33" spans="1:9" s="101" customFormat="1" ht="27">
      <c r="A33" s="109"/>
      <c r="B33" s="109"/>
      <c r="C33" s="107" t="s">
        <v>254</v>
      </c>
      <c r="D33" s="109"/>
      <c r="E33" s="109"/>
      <c r="F33" s="109"/>
      <c r="G33" s="109"/>
      <c r="H33" s="109"/>
      <c r="I33" s="109"/>
    </row>
    <row r="34" spans="1:9" s="101" customFormat="1" ht="40.5">
      <c r="A34" s="109"/>
      <c r="B34" s="109"/>
      <c r="C34" s="107" t="s">
        <v>256</v>
      </c>
      <c r="D34" s="109"/>
      <c r="E34" s="109"/>
      <c r="F34" s="109"/>
      <c r="G34" s="109"/>
      <c r="H34" s="109"/>
      <c r="I34" s="109"/>
    </row>
    <row r="35" spans="1:9" s="101" customFormat="1" ht="13.5">
      <c r="A35" s="109"/>
      <c r="B35" s="109"/>
      <c r="C35" s="107"/>
      <c r="D35" s="109"/>
      <c r="E35" s="109"/>
      <c r="F35" s="109"/>
      <c r="G35" s="109"/>
      <c r="H35" s="109"/>
      <c r="I35" s="109"/>
    </row>
    <row r="36" spans="1:9" s="101" customFormat="1" ht="40.5">
      <c r="A36" s="109"/>
      <c r="B36" s="109"/>
      <c r="C36" s="107" t="s">
        <v>260</v>
      </c>
      <c r="D36" s="109"/>
      <c r="E36" s="109"/>
      <c r="F36" s="109"/>
      <c r="G36" s="109"/>
      <c r="H36" s="109"/>
      <c r="I36" s="109"/>
    </row>
    <row r="37" spans="1:9" s="101" customFormat="1" ht="13.5">
      <c r="A37" s="109"/>
      <c r="B37" s="109"/>
      <c r="C37" s="107"/>
      <c r="D37" s="109"/>
      <c r="E37" s="109"/>
      <c r="F37" s="109"/>
      <c r="G37" s="109"/>
      <c r="H37" s="109"/>
      <c r="I37" s="109"/>
    </row>
    <row r="38" spans="1:9" s="101" customFormat="1" ht="13.5">
      <c r="A38" s="109"/>
      <c r="B38" s="109"/>
      <c r="C38" s="113"/>
      <c r="D38" s="109"/>
      <c r="E38" s="109"/>
      <c r="F38" s="109"/>
      <c r="G38" s="109"/>
      <c r="H38" s="109"/>
      <c r="I38" s="109"/>
    </row>
    <row r="39" spans="1:9" s="101" customFormat="1" ht="13.5">
      <c r="A39" s="109"/>
      <c r="B39" s="109"/>
      <c r="C39" s="114"/>
      <c r="D39" s="109"/>
      <c r="E39" s="109"/>
      <c r="F39" s="109"/>
      <c r="G39" s="109"/>
      <c r="H39" s="109"/>
      <c r="I39" s="109"/>
    </row>
    <row r="40" spans="1:9" ht="13.5">
      <c r="A40" s="102"/>
      <c r="B40" s="102"/>
      <c r="C40" s="106" t="s">
        <v>236</v>
      </c>
      <c r="D40" s="102"/>
      <c r="E40" s="102"/>
      <c r="F40" s="102"/>
      <c r="G40" s="102"/>
      <c r="H40" s="102"/>
      <c r="I40" s="102"/>
    </row>
    <row r="41" spans="1:9" ht="40.5">
      <c r="A41" s="102"/>
      <c r="B41" s="102"/>
      <c r="C41" s="107" t="s">
        <v>244</v>
      </c>
      <c r="D41" s="102"/>
      <c r="E41" s="102"/>
      <c r="F41" s="102"/>
      <c r="G41" s="102"/>
      <c r="H41" s="102"/>
      <c r="I41" s="102"/>
    </row>
    <row r="42" spans="1:9" ht="13.5">
      <c r="A42" s="102"/>
      <c r="B42" s="102"/>
      <c r="C42" s="107"/>
      <c r="D42" s="102"/>
      <c r="E42" s="102"/>
      <c r="F42" s="102"/>
      <c r="G42" s="102"/>
      <c r="H42" s="102"/>
      <c r="I42" s="102"/>
    </row>
    <row r="43" spans="1:9" s="101" customFormat="1" ht="27">
      <c r="A43" s="109"/>
      <c r="B43" s="109"/>
      <c r="C43" s="107" t="s">
        <v>254</v>
      </c>
      <c r="D43" s="109"/>
      <c r="E43" s="109"/>
      <c r="F43" s="109"/>
      <c r="G43" s="109"/>
      <c r="H43" s="109"/>
      <c r="I43" s="109"/>
    </row>
    <row r="44" spans="1:9" s="101" customFormat="1" ht="40.5">
      <c r="A44" s="109"/>
      <c r="B44" s="109"/>
      <c r="C44" s="107" t="s">
        <v>255</v>
      </c>
      <c r="D44" s="109"/>
      <c r="E44" s="109"/>
      <c r="F44" s="109"/>
      <c r="G44" s="109"/>
      <c r="H44" s="109"/>
      <c r="I44" s="109"/>
    </row>
    <row r="45" spans="1:9" s="101" customFormat="1" ht="13.5">
      <c r="A45" s="109"/>
      <c r="B45" s="109"/>
      <c r="C45" s="107"/>
      <c r="D45" s="109"/>
      <c r="E45" s="109"/>
      <c r="F45" s="109"/>
      <c r="G45" s="109"/>
      <c r="H45" s="109"/>
      <c r="I45" s="109"/>
    </row>
    <row r="46" spans="1:9" s="101" customFormat="1" ht="40.5">
      <c r="A46" s="109"/>
      <c r="B46" s="109"/>
      <c r="C46" s="107" t="s">
        <v>260</v>
      </c>
      <c r="D46" s="109"/>
      <c r="E46" s="109"/>
      <c r="F46" s="109"/>
      <c r="G46" s="109"/>
      <c r="H46" s="109"/>
      <c r="I46" s="109"/>
    </row>
    <row r="47" spans="1:9" ht="13.5">
      <c r="A47" s="102"/>
      <c r="B47" s="112"/>
      <c r="C47" s="113"/>
      <c r="D47" s="102"/>
      <c r="E47" s="102"/>
      <c r="F47" s="102"/>
      <c r="G47" s="102"/>
      <c r="H47" s="102"/>
      <c r="I47" s="102"/>
    </row>
    <row r="48" spans="1:9" ht="13.5">
      <c r="A48" s="102"/>
      <c r="B48" s="102"/>
      <c r="C48" s="102"/>
      <c r="D48" s="102"/>
      <c r="E48" s="102"/>
      <c r="F48" s="102"/>
      <c r="G48" s="102"/>
      <c r="H48" s="102"/>
      <c r="I48" s="102"/>
    </row>
    <row r="49" spans="1:9" ht="13.5">
      <c r="A49" s="102"/>
      <c r="B49" s="117" t="s">
        <v>261</v>
      </c>
      <c r="C49" s="117"/>
      <c r="D49" s="102"/>
      <c r="E49" s="102"/>
      <c r="F49" s="102"/>
      <c r="G49" s="102"/>
      <c r="H49" s="102"/>
      <c r="I49" s="102"/>
    </row>
    <row r="50" spans="1:9" s="101" customFormat="1" ht="27">
      <c r="A50" s="109"/>
      <c r="B50" s="115" t="s">
        <v>248</v>
      </c>
      <c r="C50" s="107" t="s">
        <v>266</v>
      </c>
      <c r="D50" s="109"/>
      <c r="E50" s="109"/>
      <c r="F50" s="109"/>
      <c r="G50" s="109"/>
      <c r="H50" s="109"/>
      <c r="I50" s="109"/>
    </row>
    <row r="51" spans="1:9" ht="13.5">
      <c r="A51" s="102"/>
      <c r="B51" s="112"/>
      <c r="C51" s="113"/>
      <c r="D51" s="102"/>
      <c r="E51" s="102"/>
      <c r="F51" s="102"/>
      <c r="G51" s="102"/>
      <c r="H51" s="102"/>
      <c r="I51" s="102"/>
    </row>
    <row r="52" spans="1:9" ht="13.5">
      <c r="A52" s="102"/>
      <c r="B52" s="102"/>
      <c r="C52" s="102"/>
      <c r="D52" s="102"/>
      <c r="E52" s="102"/>
      <c r="F52" s="102"/>
      <c r="G52" s="102"/>
      <c r="H52" s="102"/>
      <c r="I52" s="102"/>
    </row>
    <row r="53" spans="1:9" ht="13.5">
      <c r="A53" s="102"/>
      <c r="B53" s="117" t="s">
        <v>258</v>
      </c>
      <c r="C53" s="117"/>
      <c r="D53" s="102"/>
      <c r="E53" s="102"/>
      <c r="F53" s="102"/>
      <c r="G53" s="102"/>
      <c r="H53" s="102"/>
      <c r="I53" s="102"/>
    </row>
    <row r="54" spans="1:9" ht="13.5">
      <c r="A54" s="102"/>
      <c r="B54" s="102"/>
      <c r="C54" s="106" t="s">
        <v>245</v>
      </c>
      <c r="D54" s="102"/>
      <c r="E54" s="102"/>
      <c r="F54" s="102"/>
      <c r="G54" s="102"/>
      <c r="H54" s="102"/>
      <c r="I54" s="102"/>
    </row>
    <row r="55" spans="1:9" ht="18.75">
      <c r="A55" s="102"/>
      <c r="B55" s="102"/>
      <c r="C55" s="110" t="s">
        <v>253</v>
      </c>
      <c r="D55" s="102"/>
      <c r="E55" s="102"/>
      <c r="F55" s="102"/>
      <c r="G55" s="102"/>
      <c r="H55" s="102"/>
      <c r="I55" s="102"/>
    </row>
    <row r="56" spans="1:9" ht="13.5">
      <c r="A56" s="102"/>
      <c r="B56" s="102"/>
      <c r="C56" s="111"/>
      <c r="D56" s="102"/>
      <c r="E56" s="102"/>
      <c r="F56" s="102"/>
      <c r="G56" s="102"/>
      <c r="H56" s="102"/>
      <c r="I56" s="102"/>
    </row>
    <row r="57" spans="1:9" ht="13.5">
      <c r="A57" s="102"/>
      <c r="B57" s="102"/>
      <c r="C57" s="106" t="s">
        <v>236</v>
      </c>
      <c r="D57" s="102"/>
      <c r="E57" s="102"/>
      <c r="F57" s="102"/>
      <c r="G57" s="102"/>
      <c r="H57" s="102"/>
      <c r="I57" s="102"/>
    </row>
    <row r="58" spans="1:9" ht="13.5">
      <c r="A58" s="102"/>
      <c r="B58" s="102"/>
      <c r="C58" s="107" t="s">
        <v>238</v>
      </c>
      <c r="D58" s="102"/>
      <c r="E58" s="102"/>
      <c r="F58" s="102"/>
      <c r="G58" s="102"/>
      <c r="H58" s="102"/>
      <c r="I58" s="102"/>
    </row>
    <row r="59" spans="1:9" ht="13.5">
      <c r="A59" s="102"/>
      <c r="B59" s="102"/>
      <c r="C59" s="107" t="s">
        <v>257</v>
      </c>
      <c r="D59" s="102"/>
      <c r="E59" s="102"/>
      <c r="F59" s="102"/>
      <c r="G59" s="102"/>
      <c r="H59" s="102"/>
      <c r="I59" s="102"/>
    </row>
    <row r="60" spans="1:9" ht="13.5">
      <c r="A60" s="102"/>
      <c r="B60" s="102"/>
      <c r="C60" s="107" t="s">
        <v>259</v>
      </c>
      <c r="D60" s="102"/>
      <c r="E60" s="102"/>
      <c r="F60" s="102"/>
      <c r="G60" s="102"/>
      <c r="H60" s="102"/>
      <c r="I60" s="102"/>
    </row>
    <row r="61" spans="1:9" ht="13.5">
      <c r="A61" s="102"/>
      <c r="B61" s="102"/>
      <c r="C61" s="107"/>
      <c r="D61" s="102"/>
      <c r="E61" s="102"/>
      <c r="F61" s="102"/>
      <c r="G61" s="102"/>
      <c r="H61" s="102"/>
      <c r="I61" s="102"/>
    </row>
    <row r="62" spans="1:9" ht="13.5">
      <c r="A62" s="102"/>
      <c r="B62" s="102"/>
      <c r="C62" s="107"/>
      <c r="D62" s="102"/>
      <c r="E62" s="102"/>
      <c r="F62" s="102"/>
      <c r="G62" s="102"/>
      <c r="H62" s="102"/>
      <c r="I62" s="102"/>
    </row>
  </sheetData>
  <sheetProtection password="936B" sheet="1" objects="1" scenarios="1"/>
  <mergeCells count="4">
    <mergeCell ref="B49:C49"/>
    <mergeCell ref="B7:C7"/>
    <mergeCell ref="B27:C27"/>
    <mergeCell ref="B53:C5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1" width="3.625" style="0" customWidth="1"/>
    <col min="2" max="2" width="15.25390625" style="0" customWidth="1"/>
    <col min="3" max="3" width="35.25390625" style="0" customWidth="1"/>
    <col min="4" max="4" width="26.125" style="0" customWidth="1"/>
    <col min="5" max="7" width="20.625" style="0" customWidth="1"/>
    <col min="8" max="8" width="17.625" style="0" customWidth="1"/>
    <col min="9" max="9" width="47.00390625" style="0" customWidth="1"/>
  </cols>
  <sheetData>
    <row r="1" spans="1:9" ht="42" customHeight="1">
      <c r="A1" s="24"/>
      <c r="B1" s="23"/>
      <c r="C1" s="25" t="s">
        <v>7</v>
      </c>
      <c r="D1" s="26" t="s">
        <v>6</v>
      </c>
      <c r="E1" s="24"/>
      <c r="F1" s="24"/>
      <c r="G1" s="24"/>
      <c r="H1" s="24"/>
      <c r="I1" s="24"/>
    </row>
    <row r="2" spans="1:9" ht="13.5">
      <c r="A2" s="8"/>
      <c r="B2" s="9"/>
      <c r="C2" s="8"/>
      <c r="D2" s="8"/>
      <c r="E2" s="8"/>
      <c r="F2" s="8"/>
      <c r="G2" s="8"/>
      <c r="H2" s="8"/>
      <c r="I2" s="8"/>
    </row>
    <row r="3" spans="1:9" ht="17.25">
      <c r="A3" s="8"/>
      <c r="B3" s="30" t="s">
        <v>106</v>
      </c>
      <c r="C3" s="33"/>
      <c r="D3" s="31"/>
      <c r="E3" s="8"/>
      <c r="F3" s="8"/>
      <c r="G3" s="8"/>
      <c r="H3" s="8"/>
      <c r="I3" s="8"/>
    </row>
    <row r="4" spans="1:9" ht="18" customHeight="1" thickBot="1">
      <c r="A4" s="8"/>
      <c r="B4" s="31"/>
      <c r="C4" s="31"/>
      <c r="D4" s="34" t="s">
        <v>8</v>
      </c>
      <c r="E4" s="8"/>
      <c r="F4" s="8"/>
      <c r="G4" s="8"/>
      <c r="H4" s="8"/>
      <c r="I4" s="8"/>
    </row>
    <row r="5" spans="1:9" ht="18" customHeight="1" thickBot="1" thickTop="1">
      <c r="A5" s="8"/>
      <c r="B5" s="32" t="s">
        <v>107</v>
      </c>
      <c r="C5" s="27" t="s">
        <v>225</v>
      </c>
      <c r="D5" s="27" t="s">
        <v>226</v>
      </c>
      <c r="E5" s="8"/>
      <c r="F5" s="8"/>
      <c r="G5" s="8"/>
      <c r="H5" s="8"/>
      <c r="I5" s="8"/>
    </row>
    <row r="6" spans="1:9" ht="18" customHeight="1" thickBot="1" thickTop="1">
      <c r="A6" s="8"/>
      <c r="B6" s="32" t="s">
        <v>2</v>
      </c>
      <c r="C6" s="27" t="s">
        <v>227</v>
      </c>
      <c r="D6" s="38" t="s">
        <v>109</v>
      </c>
      <c r="E6" s="8"/>
      <c r="F6" s="8"/>
      <c r="G6" s="8"/>
      <c r="H6" s="8"/>
      <c r="I6" s="8"/>
    </row>
    <row r="7" spans="1:9" ht="18" customHeight="1" thickBot="1" thickTop="1">
      <c r="A7" s="8"/>
      <c r="B7" s="32" t="s">
        <v>0</v>
      </c>
      <c r="C7" s="121" t="s">
        <v>228</v>
      </c>
      <c r="D7" s="122"/>
      <c r="E7" s="38" t="s">
        <v>110</v>
      </c>
      <c r="F7" s="8"/>
      <c r="G7" s="8"/>
      <c r="H7" s="8"/>
      <c r="I7" s="8"/>
    </row>
    <row r="8" spans="1:9" ht="18" customHeight="1" thickBot="1" thickTop="1">
      <c r="A8" s="8"/>
      <c r="B8" s="32" t="s">
        <v>1</v>
      </c>
      <c r="C8" s="27" t="s">
        <v>229</v>
      </c>
      <c r="D8" s="38" t="s">
        <v>111</v>
      </c>
      <c r="E8" s="8"/>
      <c r="F8" s="8"/>
      <c r="G8" s="8"/>
      <c r="H8" s="8"/>
      <c r="I8" s="8"/>
    </row>
    <row r="9" spans="1:9" ht="18" customHeight="1" thickTop="1">
      <c r="A9" s="8"/>
      <c r="B9" s="8"/>
      <c r="C9" s="8"/>
      <c r="D9" s="8"/>
      <c r="E9" s="8"/>
      <c r="F9" s="8"/>
      <c r="G9" s="8"/>
      <c r="H9" s="8"/>
      <c r="I9" s="8"/>
    </row>
    <row r="10" spans="1:9" ht="18" customHeight="1">
      <c r="A10" s="8"/>
      <c r="B10" s="30" t="s">
        <v>92</v>
      </c>
      <c r="C10" s="32"/>
      <c r="D10" s="8"/>
      <c r="E10" s="8"/>
      <c r="F10" s="8"/>
      <c r="G10" s="8"/>
      <c r="H10" s="8"/>
      <c r="I10" s="8"/>
    </row>
    <row r="11" spans="1:9" ht="18" customHeight="1">
      <c r="A11" s="8"/>
      <c r="B11" s="120" t="s">
        <v>93</v>
      </c>
      <c r="C11" s="120"/>
      <c r="D11" s="8"/>
      <c r="E11" s="8"/>
      <c r="F11" s="8"/>
      <c r="G11" s="8"/>
      <c r="H11" s="8"/>
      <c r="I11" s="8"/>
    </row>
    <row r="12" spans="1:9" ht="18" customHeight="1">
      <c r="A12" s="8"/>
      <c r="B12" s="43" t="s">
        <v>94</v>
      </c>
      <c r="C12" s="44">
        <v>35000</v>
      </c>
      <c r="D12" s="8"/>
      <c r="E12" s="8"/>
      <c r="F12" s="8"/>
      <c r="G12" s="8"/>
      <c r="H12" s="8"/>
      <c r="I12" s="8"/>
    </row>
    <row r="13" spans="1:9" ht="18" customHeight="1" thickBot="1">
      <c r="A13" s="8"/>
      <c r="B13" s="36" t="s">
        <v>95</v>
      </c>
      <c r="C13" s="32"/>
      <c r="D13" s="8"/>
      <c r="E13" s="8"/>
      <c r="F13" s="8"/>
      <c r="G13" s="8"/>
      <c r="H13" s="8"/>
      <c r="I13" s="8"/>
    </row>
    <row r="14" spans="1:9" ht="18" customHeight="1" thickBot="1" thickTop="1">
      <c r="A14" s="8"/>
      <c r="B14" s="32" t="s">
        <v>96</v>
      </c>
      <c r="C14" s="55" t="s">
        <v>97</v>
      </c>
      <c r="D14" s="38" t="s">
        <v>224</v>
      </c>
      <c r="E14" s="8"/>
      <c r="F14" s="8"/>
      <c r="G14" s="8"/>
      <c r="H14" s="8"/>
      <c r="I14" s="8"/>
    </row>
    <row r="15" spans="1:9" ht="18" customHeight="1" thickTop="1">
      <c r="A15" s="8"/>
      <c r="B15" s="42" t="s">
        <v>102</v>
      </c>
      <c r="C15" s="45">
        <f>IF(C14="なし",0,6000)</f>
        <v>0</v>
      </c>
      <c r="D15" s="8"/>
      <c r="E15" s="8"/>
      <c r="F15" s="8"/>
      <c r="G15" s="8"/>
      <c r="H15" s="8"/>
      <c r="I15" s="8"/>
    </row>
    <row r="16" spans="1:9" ht="18" customHeight="1" thickBot="1">
      <c r="A16" s="8"/>
      <c r="B16" s="42"/>
      <c r="C16" s="45"/>
      <c r="D16" s="8"/>
      <c r="E16" s="8"/>
      <c r="F16" s="8"/>
      <c r="G16" s="8"/>
      <c r="H16" s="8"/>
      <c r="I16" s="8"/>
    </row>
    <row r="17" spans="1:9" ht="18" customHeight="1" thickBot="1" thickTop="1">
      <c r="A17" s="8"/>
      <c r="B17" s="32" t="s">
        <v>101</v>
      </c>
      <c r="C17" s="55" t="s">
        <v>97</v>
      </c>
      <c r="D17" s="38"/>
      <c r="E17" s="8"/>
      <c r="F17" s="8"/>
      <c r="G17" s="8"/>
      <c r="H17" s="8"/>
      <c r="I17" s="8"/>
    </row>
    <row r="18" spans="1:9" ht="18" customHeight="1" thickTop="1">
      <c r="A18" s="8"/>
      <c r="B18" s="32" t="s">
        <v>103</v>
      </c>
      <c r="C18" s="45">
        <f>IF(C17="なし",0,(LEFT(C17,LEN(C17)-1))/30*15000)</f>
        <v>0</v>
      </c>
      <c r="D18" s="38" t="s">
        <v>275</v>
      </c>
      <c r="E18" s="8"/>
      <c r="F18" s="8"/>
      <c r="G18" s="8"/>
      <c r="H18" s="8"/>
      <c r="I18" s="8"/>
    </row>
    <row r="19" spans="1:9" ht="18" customHeight="1">
      <c r="A19" s="8"/>
      <c r="B19" s="32"/>
      <c r="C19" s="41">
        <f>IF(C17="なし","","基本30冊＋"&amp;LEFT(C17,LEN(C17)-1)&amp;"冊＝合計"&amp;30+LEFT(C17,LEN(C17)-1)&amp;"冊")</f>
      </c>
      <c r="D19" s="38"/>
      <c r="E19" s="8"/>
      <c r="F19" s="8"/>
      <c r="G19" s="8"/>
      <c r="H19" s="8"/>
      <c r="I19" s="8"/>
    </row>
    <row r="20" spans="1:9" ht="18" customHeight="1">
      <c r="A20" s="8"/>
      <c r="B20" s="40" t="s">
        <v>99</v>
      </c>
      <c r="C20" s="46">
        <f>C12+C15+C18</f>
        <v>35000</v>
      </c>
      <c r="D20" s="8"/>
      <c r="E20" s="8"/>
      <c r="F20" s="8"/>
      <c r="G20" s="8"/>
      <c r="H20" s="8"/>
      <c r="I20" s="8"/>
    </row>
    <row r="21" spans="1:9" ht="18" customHeight="1">
      <c r="A21" s="8"/>
      <c r="B21" s="40" t="s">
        <v>276</v>
      </c>
      <c r="C21" s="47">
        <f>C20*0.1</f>
        <v>3500</v>
      </c>
      <c r="D21" s="38"/>
      <c r="E21" s="8"/>
      <c r="F21" s="8"/>
      <c r="G21" s="8"/>
      <c r="H21" s="8"/>
      <c r="I21" s="8"/>
    </row>
    <row r="22" spans="1:9" ht="18" customHeight="1" thickBot="1">
      <c r="A22" s="8"/>
      <c r="B22" s="39" t="s">
        <v>98</v>
      </c>
      <c r="C22" s="48">
        <f>C20+C21</f>
        <v>38500</v>
      </c>
      <c r="D22" s="8"/>
      <c r="E22" s="8"/>
      <c r="F22" s="8"/>
      <c r="G22" s="8"/>
      <c r="H22" s="8"/>
      <c r="I22" s="8"/>
    </row>
    <row r="23" spans="1:9" ht="18" customHeight="1">
      <c r="A23" s="8"/>
      <c r="B23" s="38" t="s">
        <v>100</v>
      </c>
      <c r="C23" s="10"/>
      <c r="D23" s="8"/>
      <c r="E23" s="8"/>
      <c r="F23" s="8"/>
      <c r="G23" s="8"/>
      <c r="H23" s="8"/>
      <c r="I23" s="8"/>
    </row>
    <row r="24" spans="1:9" ht="18" customHeight="1">
      <c r="A24" s="8"/>
      <c r="B24" s="38"/>
      <c r="C24" s="10"/>
      <c r="D24" s="8"/>
      <c r="E24" s="8"/>
      <c r="F24" s="8"/>
      <c r="G24" s="8"/>
      <c r="H24" s="8"/>
      <c r="I24" s="8"/>
    </row>
    <row r="25" spans="1:9" ht="18" customHeight="1">
      <c r="A25" s="8"/>
      <c r="B25" s="11"/>
      <c r="C25" s="10"/>
      <c r="D25" s="8"/>
      <c r="E25" s="8"/>
      <c r="F25" s="8"/>
      <c r="G25" s="8"/>
      <c r="H25" s="8"/>
      <c r="I25" s="8"/>
    </row>
    <row r="26" spans="1:9" ht="18" customHeight="1">
      <c r="A26" s="8"/>
      <c r="B26" s="30" t="s">
        <v>9</v>
      </c>
      <c r="C26" s="34"/>
      <c r="D26" s="19" t="s">
        <v>89</v>
      </c>
      <c r="E26" s="8"/>
      <c r="F26" s="8"/>
      <c r="G26" s="8"/>
      <c r="H26" s="8"/>
      <c r="I26" s="8"/>
    </row>
    <row r="27" spans="1:9" ht="18" customHeight="1" thickBot="1">
      <c r="A27" s="8"/>
      <c r="B27" s="35"/>
      <c r="C27" s="36" t="s">
        <v>134</v>
      </c>
      <c r="D27" s="16"/>
      <c r="E27" s="8"/>
      <c r="F27" s="8"/>
      <c r="G27" s="8"/>
      <c r="H27" s="8"/>
      <c r="I27" s="8"/>
    </row>
    <row r="28" spans="1:9" ht="18" customHeight="1" thickBot="1" thickTop="1">
      <c r="A28" s="8"/>
      <c r="B28" s="32" t="s">
        <v>10</v>
      </c>
      <c r="C28" s="28" t="s">
        <v>116</v>
      </c>
      <c r="D28" s="16"/>
      <c r="E28" s="8"/>
      <c r="F28" s="8"/>
      <c r="G28" s="8"/>
      <c r="H28" s="8"/>
      <c r="I28" s="8"/>
    </row>
    <row r="29" spans="1:9" ht="20.25" customHeight="1" thickBot="1" thickTop="1">
      <c r="A29" s="8"/>
      <c r="B29" s="35"/>
      <c r="C29" s="36" t="s">
        <v>134</v>
      </c>
      <c r="D29" s="16"/>
      <c r="E29" s="8"/>
      <c r="F29" s="8"/>
      <c r="G29" s="8"/>
      <c r="H29" s="8"/>
      <c r="I29" s="8"/>
    </row>
    <row r="30" spans="1:9" ht="18" customHeight="1" thickBot="1" thickTop="1">
      <c r="A30" s="8"/>
      <c r="B30" s="32" t="s">
        <v>11</v>
      </c>
      <c r="C30" s="29" t="s">
        <v>117</v>
      </c>
      <c r="D30" s="18"/>
      <c r="E30" s="18"/>
      <c r="F30" s="18"/>
      <c r="G30" s="8"/>
      <c r="H30" s="8"/>
      <c r="I30" s="8"/>
    </row>
    <row r="31" spans="1:9" ht="18" customHeight="1" thickBot="1" thickTop="1">
      <c r="A31" s="8"/>
      <c r="B31" s="35"/>
      <c r="C31" s="36"/>
      <c r="D31" s="18"/>
      <c r="E31" s="18"/>
      <c r="F31" s="18"/>
      <c r="G31" s="18"/>
      <c r="H31" s="8"/>
      <c r="I31" s="8"/>
    </row>
    <row r="32" spans="1:9" ht="18" customHeight="1">
      <c r="A32" s="8"/>
      <c r="B32" s="35"/>
      <c r="C32" s="22" t="s">
        <v>88</v>
      </c>
      <c r="D32" s="18" t="s">
        <v>13</v>
      </c>
      <c r="E32" s="18" t="s">
        <v>86</v>
      </c>
      <c r="F32" s="18" t="s">
        <v>87</v>
      </c>
      <c r="G32" s="8"/>
      <c r="H32" s="8"/>
      <c r="I32" s="8"/>
    </row>
    <row r="33" spans="1:9" ht="17.25">
      <c r="A33" s="8"/>
      <c r="B33" s="35"/>
      <c r="C33" s="20" t="str">
        <f>IF(C30="","デザインと色をお選び下さい",IF(C28="ベーシック","Ba_"&amp;C30,IF(C28="シンプル","Si1_"&amp;C30,IF(C28="ドット","Dot_"&amp;C30,"デザインと色をお選び下さい"))))</f>
        <v>Ba_01</v>
      </c>
      <c r="D33" s="19" t="s">
        <v>90</v>
      </c>
      <c r="E33" s="8"/>
      <c r="F33" s="8"/>
      <c r="G33" s="8"/>
      <c r="H33" s="8"/>
      <c r="I33" s="8"/>
    </row>
    <row r="34" spans="1:9" ht="169.5" customHeight="1" thickBot="1">
      <c r="A34" s="8"/>
      <c r="B34" s="32"/>
      <c r="C34" s="21"/>
      <c r="D34" s="8"/>
      <c r="E34" s="8"/>
      <c r="F34" s="8"/>
      <c r="G34" s="8"/>
      <c r="H34" s="8"/>
      <c r="I34" s="8"/>
    </row>
    <row r="35" spans="1:9" ht="18" customHeight="1">
      <c r="A35" s="8"/>
      <c r="B35" s="32"/>
      <c r="C35" s="37"/>
      <c r="D35" s="14"/>
      <c r="E35" s="8"/>
      <c r="F35" s="8"/>
      <c r="G35" s="8"/>
      <c r="H35" s="8"/>
      <c r="I35" s="8"/>
    </row>
    <row r="36" spans="1:9" ht="18" customHeight="1" thickBot="1">
      <c r="A36" s="8"/>
      <c r="B36" s="35"/>
      <c r="C36" s="36" t="s">
        <v>134</v>
      </c>
      <c r="D36" s="14"/>
      <c r="E36" s="8"/>
      <c r="F36" s="8"/>
      <c r="G36" s="8"/>
      <c r="H36" s="8"/>
      <c r="I36" s="8"/>
    </row>
    <row r="37" spans="1:9" ht="18" customHeight="1" thickBot="1" thickTop="1">
      <c r="A37" s="8"/>
      <c r="B37" s="32" t="s">
        <v>91</v>
      </c>
      <c r="C37" s="54" t="s">
        <v>145</v>
      </c>
      <c r="D37" s="14"/>
      <c r="E37" s="8"/>
      <c r="F37" s="8"/>
      <c r="G37" s="8"/>
      <c r="H37" s="8"/>
      <c r="I37" s="8"/>
    </row>
    <row r="38" spans="1:9" ht="18" customHeight="1" thickTop="1">
      <c r="A38" s="8"/>
      <c r="B38" s="32"/>
      <c r="C38" s="52" t="str">
        <f>"全"&amp;LEFT(C37,1)*27&amp;"句"</f>
        <v>全54句</v>
      </c>
      <c r="D38" s="100">
        <f>ROW(B48)</f>
        <v>48</v>
      </c>
      <c r="E38" s="8"/>
      <c r="F38" s="8"/>
      <c r="G38" s="8"/>
      <c r="H38" s="8"/>
      <c r="I38" s="8"/>
    </row>
    <row r="39" spans="1:9" ht="18" customHeight="1">
      <c r="A39" s="8"/>
      <c r="B39" s="32"/>
      <c r="C39" s="52"/>
      <c r="D39" s="100"/>
      <c r="E39" s="8"/>
      <c r="F39" s="8"/>
      <c r="G39" s="8"/>
      <c r="H39" s="8"/>
      <c r="I39" s="8"/>
    </row>
    <row r="40" spans="1:9" ht="18" customHeight="1">
      <c r="A40" s="8"/>
      <c r="B40" s="13"/>
      <c r="C40" s="15"/>
      <c r="D40" s="14"/>
      <c r="E40" s="8"/>
      <c r="F40" s="8"/>
      <c r="G40" s="8"/>
      <c r="H40" s="8"/>
      <c r="I40" s="8"/>
    </row>
    <row r="41" spans="1:9" ht="18" customHeight="1">
      <c r="A41" s="8"/>
      <c r="B41" s="30" t="s">
        <v>105</v>
      </c>
      <c r="C41" s="34"/>
      <c r="D41" s="34"/>
      <c r="E41" s="8"/>
      <c r="F41" s="8"/>
      <c r="G41" s="8"/>
      <c r="H41" s="8"/>
      <c r="I41" s="8"/>
    </row>
    <row r="42" spans="1:9" ht="18" customHeight="1" thickBot="1">
      <c r="A42" s="8"/>
      <c r="B42" s="49"/>
      <c r="C42" s="50"/>
      <c r="D42" s="37" t="s">
        <v>273</v>
      </c>
      <c r="E42" s="8"/>
      <c r="F42" s="8"/>
      <c r="G42" s="8"/>
      <c r="H42" s="8"/>
      <c r="I42" s="8"/>
    </row>
    <row r="43" spans="1:9" ht="18" customHeight="1" thickBot="1" thickTop="1">
      <c r="A43" s="8"/>
      <c r="B43" s="32" t="s">
        <v>108</v>
      </c>
      <c r="C43" s="27" t="s">
        <v>136</v>
      </c>
      <c r="D43" s="27" t="s">
        <v>271</v>
      </c>
      <c r="E43" s="38" t="s">
        <v>112</v>
      </c>
      <c r="F43" s="8"/>
      <c r="G43" s="8"/>
      <c r="H43" s="8"/>
      <c r="I43" s="8"/>
    </row>
    <row r="44" spans="1:9" ht="18" customHeight="1" thickBot="1" thickTop="1">
      <c r="A44" s="8"/>
      <c r="B44" s="49"/>
      <c r="C44" s="50"/>
      <c r="D44" s="37" t="s">
        <v>273</v>
      </c>
      <c r="E44" s="8"/>
      <c r="F44" s="8"/>
      <c r="G44" s="8"/>
      <c r="H44" s="8"/>
      <c r="I44" s="8"/>
    </row>
    <row r="45" spans="1:9" ht="18" customHeight="1" thickBot="1" thickTop="1">
      <c r="A45" s="8"/>
      <c r="B45" s="32" t="s">
        <v>3</v>
      </c>
      <c r="C45" s="27" t="s">
        <v>165</v>
      </c>
      <c r="D45" s="27" t="s">
        <v>272</v>
      </c>
      <c r="E45" s="38" t="s">
        <v>113</v>
      </c>
      <c r="F45" s="8"/>
      <c r="G45" s="8"/>
      <c r="H45" s="8"/>
      <c r="I45" s="8"/>
    </row>
    <row r="46" spans="1:9" ht="56.25" customHeight="1" thickTop="1">
      <c r="A46" s="8"/>
      <c r="B46" s="32"/>
      <c r="C46" s="123" t="s">
        <v>231</v>
      </c>
      <c r="D46" s="124"/>
      <c r="E46" s="8"/>
      <c r="F46" s="8"/>
      <c r="G46" s="8"/>
      <c r="H46" s="8"/>
      <c r="I46" s="8"/>
    </row>
    <row r="47" spans="1:9" ht="18" customHeight="1" thickBot="1">
      <c r="A47" s="8"/>
      <c r="B47" s="32" t="s">
        <v>5</v>
      </c>
      <c r="C47" s="37" t="s">
        <v>4</v>
      </c>
      <c r="D47" s="37" t="s">
        <v>135</v>
      </c>
      <c r="E47" s="8"/>
      <c r="F47" s="8"/>
      <c r="G47" s="8"/>
      <c r="H47" s="8"/>
      <c r="I47" s="8"/>
    </row>
    <row r="48" spans="1:9" ht="18" customHeight="1" thickBot="1" thickTop="1">
      <c r="A48" s="8"/>
      <c r="B48" s="51">
        <v>1</v>
      </c>
      <c r="C48" s="27" t="s">
        <v>137</v>
      </c>
      <c r="D48" s="27" t="s">
        <v>223</v>
      </c>
      <c r="E48" s="99"/>
      <c r="F48" s="8"/>
      <c r="G48" s="8"/>
      <c r="H48" s="8"/>
      <c r="I48" s="8"/>
    </row>
    <row r="49" spans="1:9" ht="18" customHeight="1" thickBot="1" thickTop="1">
      <c r="A49" s="8"/>
      <c r="B49" s="51">
        <v>2</v>
      </c>
      <c r="C49" s="27" t="s">
        <v>138</v>
      </c>
      <c r="D49" s="27"/>
      <c r="E49" s="8"/>
      <c r="F49" s="8"/>
      <c r="G49" s="8"/>
      <c r="H49" s="8"/>
      <c r="I49" s="8"/>
    </row>
    <row r="50" spans="1:9" ht="18" customHeight="1" thickBot="1" thickTop="1">
      <c r="A50" s="8"/>
      <c r="B50" s="51">
        <v>3</v>
      </c>
      <c r="C50" s="27" t="s">
        <v>139</v>
      </c>
      <c r="D50" s="27"/>
      <c r="E50" s="8"/>
      <c r="F50" s="8"/>
      <c r="G50" s="8"/>
      <c r="H50" s="8"/>
      <c r="I50" s="8"/>
    </row>
    <row r="51" spans="1:9" ht="18" customHeight="1" thickBot="1" thickTop="1">
      <c r="A51" s="8"/>
      <c r="B51" s="51">
        <v>4</v>
      </c>
      <c r="C51" s="27" t="s">
        <v>140</v>
      </c>
      <c r="D51" s="27"/>
      <c r="E51" s="8"/>
      <c r="F51" s="8"/>
      <c r="G51" s="8"/>
      <c r="H51" s="8"/>
      <c r="I51" s="8"/>
    </row>
    <row r="52" spans="1:9" ht="18" customHeight="1" thickBot="1" thickTop="1">
      <c r="A52" s="8"/>
      <c r="B52" s="51">
        <v>5</v>
      </c>
      <c r="C52" s="27" t="s">
        <v>141</v>
      </c>
      <c r="D52" s="27"/>
      <c r="E52" s="8"/>
      <c r="F52" s="8"/>
      <c r="G52" s="8"/>
      <c r="H52" s="8"/>
      <c r="I52" s="8"/>
    </row>
    <row r="53" spans="1:9" ht="18" customHeight="1" thickBot="1" thickTop="1">
      <c r="A53" s="8"/>
      <c r="B53" s="51">
        <v>6</v>
      </c>
      <c r="C53" s="27" t="s">
        <v>142</v>
      </c>
      <c r="D53" s="27"/>
      <c r="E53" s="8"/>
      <c r="F53" s="8"/>
      <c r="G53" s="8"/>
      <c r="H53" s="8"/>
      <c r="I53" s="8"/>
    </row>
    <row r="54" spans="1:9" ht="18" customHeight="1" thickBot="1" thickTop="1">
      <c r="A54" s="8"/>
      <c r="B54" s="51">
        <v>7</v>
      </c>
      <c r="C54" s="27" t="s">
        <v>143</v>
      </c>
      <c r="D54" s="27"/>
      <c r="E54" s="8"/>
      <c r="F54" s="8"/>
      <c r="G54" s="8"/>
      <c r="H54" s="8"/>
      <c r="I54" s="8"/>
    </row>
    <row r="55" spans="1:9" ht="18" customHeight="1" thickBot="1" thickTop="1">
      <c r="A55" s="8"/>
      <c r="B55" s="51">
        <v>8</v>
      </c>
      <c r="C55" s="27" t="s">
        <v>144</v>
      </c>
      <c r="D55" s="27"/>
      <c r="E55" s="8"/>
      <c r="F55" s="8"/>
      <c r="G55" s="8"/>
      <c r="H55" s="8"/>
      <c r="I55" s="8"/>
    </row>
    <row r="56" spans="1:9" ht="18" customHeight="1" thickBot="1" thickTop="1">
      <c r="A56" s="8"/>
      <c r="B56" s="51">
        <v>9</v>
      </c>
      <c r="C56" s="27" t="s">
        <v>146</v>
      </c>
      <c r="D56" s="27"/>
      <c r="E56" s="8"/>
      <c r="F56" s="8"/>
      <c r="G56" s="8"/>
      <c r="H56" s="8"/>
      <c r="I56" s="8"/>
    </row>
    <row r="57" spans="1:9" ht="18" customHeight="1" thickBot="1" thickTop="1">
      <c r="A57" s="8"/>
      <c r="B57" s="51">
        <v>10</v>
      </c>
      <c r="C57" s="27" t="s">
        <v>147</v>
      </c>
      <c r="D57" s="27"/>
      <c r="E57" s="8"/>
      <c r="F57" s="8"/>
      <c r="G57" s="8"/>
      <c r="H57" s="8"/>
      <c r="I57" s="8"/>
    </row>
    <row r="58" spans="1:9" ht="18" customHeight="1" thickBot="1" thickTop="1">
      <c r="A58" s="8"/>
      <c r="B58" s="51">
        <v>11</v>
      </c>
      <c r="C58" s="27" t="s">
        <v>148</v>
      </c>
      <c r="D58" s="27"/>
      <c r="E58" s="8"/>
      <c r="F58" s="8"/>
      <c r="G58" s="8"/>
      <c r="H58" s="8"/>
      <c r="I58" s="8"/>
    </row>
    <row r="59" spans="1:9" ht="18" customHeight="1" thickBot="1" thickTop="1">
      <c r="A59" s="8"/>
      <c r="B59" s="51">
        <v>12</v>
      </c>
      <c r="C59" s="27" t="s">
        <v>149</v>
      </c>
      <c r="D59" s="27"/>
      <c r="E59" s="8"/>
      <c r="F59" s="8"/>
      <c r="G59" s="8"/>
      <c r="H59" s="8"/>
      <c r="I59" s="8"/>
    </row>
    <row r="60" spans="1:9" ht="18" customHeight="1" thickBot="1" thickTop="1">
      <c r="A60" s="8"/>
      <c r="B60" s="51">
        <v>13</v>
      </c>
      <c r="C60" s="27" t="s">
        <v>150</v>
      </c>
      <c r="D60" s="27"/>
      <c r="E60" s="8"/>
      <c r="F60" s="8"/>
      <c r="G60" s="8"/>
      <c r="H60" s="8"/>
      <c r="I60" s="8"/>
    </row>
    <row r="61" spans="1:9" ht="18" customHeight="1" thickBot="1" thickTop="1">
      <c r="A61" s="8"/>
      <c r="B61" s="51">
        <v>14</v>
      </c>
      <c r="C61" s="27" t="s">
        <v>151</v>
      </c>
      <c r="D61" s="27"/>
      <c r="E61" s="8"/>
      <c r="F61" s="8"/>
      <c r="G61" s="8"/>
      <c r="H61" s="8"/>
      <c r="I61" s="8"/>
    </row>
    <row r="62" spans="1:9" ht="18" customHeight="1" thickBot="1" thickTop="1">
      <c r="A62" s="8"/>
      <c r="B62" s="51">
        <v>15</v>
      </c>
      <c r="C62" s="27" t="s">
        <v>153</v>
      </c>
      <c r="D62" s="27"/>
      <c r="E62" s="8"/>
      <c r="F62" s="8"/>
      <c r="G62" s="8"/>
      <c r="H62" s="8"/>
      <c r="I62" s="8"/>
    </row>
    <row r="63" spans="1:9" ht="18" customHeight="1" thickBot="1" thickTop="1">
      <c r="A63" s="8"/>
      <c r="B63" s="51">
        <v>16</v>
      </c>
      <c r="C63" s="27" t="s">
        <v>152</v>
      </c>
      <c r="D63" s="27"/>
      <c r="E63" s="8"/>
      <c r="F63" s="8"/>
      <c r="G63" s="8"/>
      <c r="H63" s="8"/>
      <c r="I63" s="8"/>
    </row>
    <row r="64" spans="1:9" ht="18" customHeight="1" thickBot="1" thickTop="1">
      <c r="A64" s="8"/>
      <c r="B64" s="51">
        <v>17</v>
      </c>
      <c r="C64" s="27" t="s">
        <v>154</v>
      </c>
      <c r="D64" s="27"/>
      <c r="E64" s="8"/>
      <c r="F64" s="8"/>
      <c r="G64" s="8"/>
      <c r="H64" s="8"/>
      <c r="I64" s="8"/>
    </row>
    <row r="65" spans="1:9" ht="18" customHeight="1" thickBot="1" thickTop="1">
      <c r="A65" s="8"/>
      <c r="B65" s="51">
        <v>18</v>
      </c>
      <c r="C65" s="27" t="s">
        <v>155</v>
      </c>
      <c r="D65" s="27"/>
      <c r="E65" s="8"/>
      <c r="F65" s="8"/>
      <c r="G65" s="8"/>
      <c r="H65" s="8"/>
      <c r="I65" s="8"/>
    </row>
    <row r="66" spans="1:9" ht="18" customHeight="1" thickBot="1" thickTop="1">
      <c r="A66" s="8"/>
      <c r="B66" s="51">
        <v>19</v>
      </c>
      <c r="C66" s="27" t="s">
        <v>156</v>
      </c>
      <c r="D66" s="27"/>
      <c r="E66" s="8"/>
      <c r="F66" s="8"/>
      <c r="G66" s="8"/>
      <c r="H66" s="8"/>
      <c r="I66" s="8"/>
    </row>
    <row r="67" spans="1:9" ht="18" customHeight="1" thickBot="1" thickTop="1">
      <c r="A67" s="8"/>
      <c r="B67" s="51">
        <v>20</v>
      </c>
      <c r="C67" s="27" t="s">
        <v>157</v>
      </c>
      <c r="D67" s="27"/>
      <c r="E67" s="8"/>
      <c r="F67" s="8"/>
      <c r="G67" s="8"/>
      <c r="H67" s="8"/>
      <c r="I67" s="8"/>
    </row>
    <row r="68" spans="1:9" ht="18" customHeight="1" thickBot="1" thickTop="1">
      <c r="A68" s="8"/>
      <c r="B68" s="51">
        <v>21</v>
      </c>
      <c r="C68" s="27" t="s">
        <v>158</v>
      </c>
      <c r="D68" s="27"/>
      <c r="E68" s="8"/>
      <c r="F68" s="8"/>
      <c r="G68" s="8"/>
      <c r="H68" s="8"/>
      <c r="I68" s="8"/>
    </row>
    <row r="69" spans="1:9" ht="18" customHeight="1" thickBot="1" thickTop="1">
      <c r="A69" s="8"/>
      <c r="B69" s="51">
        <v>22</v>
      </c>
      <c r="C69" s="27" t="s">
        <v>159</v>
      </c>
      <c r="D69" s="27"/>
      <c r="E69" s="8"/>
      <c r="F69" s="8"/>
      <c r="G69" s="8"/>
      <c r="H69" s="8"/>
      <c r="I69" s="8"/>
    </row>
    <row r="70" spans="1:9" ht="18" customHeight="1" thickBot="1" thickTop="1">
      <c r="A70" s="8"/>
      <c r="B70" s="51">
        <v>23</v>
      </c>
      <c r="C70" s="27" t="s">
        <v>160</v>
      </c>
      <c r="D70" s="27"/>
      <c r="E70" s="8"/>
      <c r="F70" s="8"/>
      <c r="G70" s="8"/>
      <c r="H70" s="8"/>
      <c r="I70" s="8"/>
    </row>
    <row r="71" spans="1:9" ht="18" customHeight="1" thickBot="1" thickTop="1">
      <c r="A71" s="8"/>
      <c r="B71" s="51">
        <v>24</v>
      </c>
      <c r="C71" s="27" t="s">
        <v>161</v>
      </c>
      <c r="D71" s="27"/>
      <c r="E71" s="8"/>
      <c r="F71" s="8"/>
      <c r="G71" s="8"/>
      <c r="H71" s="8"/>
      <c r="I71" s="8"/>
    </row>
    <row r="72" spans="1:9" ht="18" customHeight="1" thickBot="1" thickTop="1">
      <c r="A72" s="8"/>
      <c r="B72" s="51">
        <v>25</v>
      </c>
      <c r="C72" s="27" t="s">
        <v>162</v>
      </c>
      <c r="D72" s="27"/>
      <c r="E72" s="8"/>
      <c r="F72" s="8"/>
      <c r="G72" s="8"/>
      <c r="H72" s="8"/>
      <c r="I72" s="8"/>
    </row>
    <row r="73" spans="1:9" ht="18" customHeight="1" thickBot="1" thickTop="1">
      <c r="A73" s="8"/>
      <c r="B73" s="51">
        <v>26</v>
      </c>
      <c r="C73" s="27" t="s">
        <v>163</v>
      </c>
      <c r="D73" s="27"/>
      <c r="E73" s="8"/>
      <c r="F73" s="8"/>
      <c r="G73" s="8"/>
      <c r="H73" s="8"/>
      <c r="I73" s="8"/>
    </row>
    <row r="74" spans="1:9" ht="18" customHeight="1" thickBot="1" thickTop="1">
      <c r="A74" s="8"/>
      <c r="B74" s="51">
        <v>27</v>
      </c>
      <c r="C74" s="27" t="s">
        <v>164</v>
      </c>
      <c r="D74" s="27"/>
      <c r="E74" s="8"/>
      <c r="F74" s="8"/>
      <c r="G74" s="8"/>
      <c r="H74" s="8"/>
      <c r="I74" s="8"/>
    </row>
    <row r="75" spans="1:9" ht="18" customHeight="1" thickBot="1" thickTop="1">
      <c r="A75" s="8"/>
      <c r="B75" s="51">
        <v>28</v>
      </c>
      <c r="C75" s="27" t="s">
        <v>166</v>
      </c>
      <c r="D75" s="27" t="s">
        <v>222</v>
      </c>
      <c r="E75" s="8"/>
      <c r="F75" s="8"/>
      <c r="G75" s="8"/>
      <c r="H75" s="8"/>
      <c r="I75" s="8"/>
    </row>
    <row r="76" spans="1:9" ht="18" customHeight="1" thickBot="1" thickTop="1">
      <c r="A76" s="8"/>
      <c r="B76" s="51">
        <v>29</v>
      </c>
      <c r="C76" s="27" t="s">
        <v>167</v>
      </c>
      <c r="D76" s="27"/>
      <c r="E76" s="8"/>
      <c r="F76" s="8"/>
      <c r="G76" s="8"/>
      <c r="H76" s="8"/>
      <c r="I76" s="8"/>
    </row>
    <row r="77" spans="1:9" ht="18" customHeight="1" thickBot="1" thickTop="1">
      <c r="A77" s="8"/>
      <c r="B77" s="51">
        <v>30</v>
      </c>
      <c r="C77" s="27" t="s">
        <v>168</v>
      </c>
      <c r="D77" s="27"/>
      <c r="E77" s="8"/>
      <c r="F77" s="8"/>
      <c r="G77" s="8"/>
      <c r="H77" s="8"/>
      <c r="I77" s="8"/>
    </row>
    <row r="78" spans="1:9" ht="18" customHeight="1" thickBot="1" thickTop="1">
      <c r="A78" s="8"/>
      <c r="B78" s="51">
        <v>31</v>
      </c>
      <c r="C78" s="27" t="s">
        <v>169</v>
      </c>
      <c r="D78" s="27"/>
      <c r="E78" s="8"/>
      <c r="F78" s="8"/>
      <c r="G78" s="8"/>
      <c r="H78" s="8"/>
      <c r="I78" s="8"/>
    </row>
    <row r="79" spans="1:9" ht="18" customHeight="1" thickBot="1" thickTop="1">
      <c r="A79" s="8"/>
      <c r="B79" s="51">
        <v>32</v>
      </c>
      <c r="C79" s="27" t="s">
        <v>170</v>
      </c>
      <c r="D79" s="27"/>
      <c r="E79" s="8"/>
      <c r="F79" s="8"/>
      <c r="G79" s="8"/>
      <c r="H79" s="8"/>
      <c r="I79" s="8"/>
    </row>
    <row r="80" spans="1:9" ht="18" customHeight="1" thickBot="1" thickTop="1">
      <c r="A80" s="8"/>
      <c r="B80" s="51">
        <v>33</v>
      </c>
      <c r="C80" s="27" t="s">
        <v>171</v>
      </c>
      <c r="D80" s="27"/>
      <c r="E80" s="8"/>
      <c r="F80" s="8"/>
      <c r="G80" s="8"/>
      <c r="H80" s="8"/>
      <c r="I80" s="8"/>
    </row>
    <row r="81" spans="1:9" ht="18" customHeight="1" thickBot="1" thickTop="1">
      <c r="A81" s="8"/>
      <c r="B81" s="51">
        <v>34</v>
      </c>
      <c r="C81" s="27" t="s">
        <v>172</v>
      </c>
      <c r="D81" s="27"/>
      <c r="E81" s="8"/>
      <c r="F81" s="8"/>
      <c r="G81" s="8"/>
      <c r="H81" s="8"/>
      <c r="I81" s="8"/>
    </row>
    <row r="82" spans="1:9" ht="18" customHeight="1" thickBot="1" thickTop="1">
      <c r="A82" s="8"/>
      <c r="B82" s="51">
        <v>35</v>
      </c>
      <c r="C82" s="27" t="s">
        <v>173</v>
      </c>
      <c r="D82" s="27"/>
      <c r="E82" s="8"/>
      <c r="F82" s="8"/>
      <c r="G82" s="8"/>
      <c r="H82" s="8"/>
      <c r="I82" s="8"/>
    </row>
    <row r="83" spans="1:9" ht="18" customHeight="1" thickBot="1" thickTop="1">
      <c r="A83" s="8"/>
      <c r="B83" s="51">
        <v>36</v>
      </c>
      <c r="C83" s="27" t="s">
        <v>174</v>
      </c>
      <c r="D83" s="27"/>
      <c r="E83" s="8"/>
      <c r="F83" s="8"/>
      <c r="G83" s="8"/>
      <c r="H83" s="8"/>
      <c r="I83" s="8"/>
    </row>
    <row r="84" spans="1:9" ht="18" customHeight="1" thickBot="1" thickTop="1">
      <c r="A84" s="8"/>
      <c r="B84" s="51">
        <v>37</v>
      </c>
      <c r="C84" s="27" t="s">
        <v>175</v>
      </c>
      <c r="D84" s="27"/>
      <c r="E84" s="8"/>
      <c r="F84" s="8"/>
      <c r="G84" s="8"/>
      <c r="H84" s="8"/>
      <c r="I84" s="8"/>
    </row>
    <row r="85" spans="1:9" ht="18" customHeight="1" thickBot="1" thickTop="1">
      <c r="A85" s="8"/>
      <c r="B85" s="51">
        <v>38</v>
      </c>
      <c r="C85" s="27" t="s">
        <v>176</v>
      </c>
      <c r="D85" s="27"/>
      <c r="E85" s="8"/>
      <c r="F85" s="8"/>
      <c r="G85" s="8"/>
      <c r="H85" s="8"/>
      <c r="I85" s="8"/>
    </row>
    <row r="86" spans="1:9" ht="18" customHeight="1" thickBot="1" thickTop="1">
      <c r="A86" s="8"/>
      <c r="B86" s="51">
        <v>39</v>
      </c>
      <c r="C86" s="27" t="s">
        <v>177</v>
      </c>
      <c r="D86" s="27"/>
      <c r="E86" s="8"/>
      <c r="F86" s="8"/>
      <c r="G86" s="8"/>
      <c r="H86" s="8"/>
      <c r="I86" s="8"/>
    </row>
    <row r="87" spans="1:9" ht="18" customHeight="1" thickBot="1" thickTop="1">
      <c r="A87" s="8"/>
      <c r="B87" s="51">
        <v>40</v>
      </c>
      <c r="C87" s="27" t="s">
        <v>178</v>
      </c>
      <c r="D87" s="27"/>
      <c r="E87" s="8"/>
      <c r="F87" s="8"/>
      <c r="G87" s="8"/>
      <c r="H87" s="8"/>
      <c r="I87" s="8"/>
    </row>
    <row r="88" spans="1:9" ht="18" customHeight="1" thickBot="1" thickTop="1">
      <c r="A88" s="8"/>
      <c r="B88" s="51">
        <v>41</v>
      </c>
      <c r="C88" s="27" t="s">
        <v>179</v>
      </c>
      <c r="D88" s="27"/>
      <c r="E88" s="8"/>
      <c r="F88" s="8"/>
      <c r="G88" s="8"/>
      <c r="H88" s="8"/>
      <c r="I88" s="8"/>
    </row>
    <row r="89" spans="1:9" ht="18" customHeight="1" thickBot="1" thickTop="1">
      <c r="A89" s="8"/>
      <c r="B89" s="51">
        <v>42</v>
      </c>
      <c r="C89" s="27" t="s">
        <v>180</v>
      </c>
      <c r="D89" s="27"/>
      <c r="E89" s="8"/>
      <c r="F89" s="8"/>
      <c r="G89" s="8"/>
      <c r="H89" s="8"/>
      <c r="I89" s="8"/>
    </row>
    <row r="90" spans="1:9" ht="18" customHeight="1" thickBot="1" thickTop="1">
      <c r="A90" s="8"/>
      <c r="B90" s="51">
        <v>43</v>
      </c>
      <c r="C90" s="27" t="s">
        <v>181</v>
      </c>
      <c r="D90" s="27"/>
      <c r="E90" s="8"/>
      <c r="F90" s="8"/>
      <c r="G90" s="8"/>
      <c r="H90" s="8"/>
      <c r="I90" s="8"/>
    </row>
    <row r="91" spans="1:9" ht="18" customHeight="1" thickBot="1" thickTop="1">
      <c r="A91" s="8"/>
      <c r="B91" s="51">
        <v>44</v>
      </c>
      <c r="C91" s="27" t="s">
        <v>182</v>
      </c>
      <c r="D91" s="27"/>
      <c r="E91" s="8"/>
      <c r="F91" s="8"/>
      <c r="G91" s="8"/>
      <c r="H91" s="8"/>
      <c r="I91" s="8"/>
    </row>
    <row r="92" spans="1:9" ht="18" customHeight="1" thickBot="1" thickTop="1">
      <c r="A92" s="8"/>
      <c r="B92" s="51">
        <v>45</v>
      </c>
      <c r="C92" s="27" t="s">
        <v>183</v>
      </c>
      <c r="D92" s="27"/>
      <c r="E92" s="8"/>
      <c r="F92" s="8"/>
      <c r="G92" s="8"/>
      <c r="H92" s="8"/>
      <c r="I92" s="8"/>
    </row>
    <row r="93" spans="1:9" ht="18" customHeight="1" thickBot="1" thickTop="1">
      <c r="A93" s="8"/>
      <c r="B93" s="51">
        <v>46</v>
      </c>
      <c r="C93" s="27" t="s">
        <v>184</v>
      </c>
      <c r="D93" s="27"/>
      <c r="E93" s="8"/>
      <c r="F93" s="8"/>
      <c r="G93" s="8"/>
      <c r="H93" s="8"/>
      <c r="I93" s="8"/>
    </row>
    <row r="94" spans="1:9" ht="18" customHeight="1" thickBot="1" thickTop="1">
      <c r="A94" s="8"/>
      <c r="B94" s="51">
        <v>47</v>
      </c>
      <c r="C94" s="27" t="s">
        <v>185</v>
      </c>
      <c r="D94" s="27"/>
      <c r="E94" s="8"/>
      <c r="F94" s="8"/>
      <c r="G94" s="8"/>
      <c r="H94" s="8"/>
      <c r="I94" s="8"/>
    </row>
    <row r="95" spans="1:9" ht="18" customHeight="1" thickBot="1" thickTop="1">
      <c r="A95" s="8"/>
      <c r="B95" s="51">
        <v>48</v>
      </c>
      <c r="C95" s="27" t="s">
        <v>186</v>
      </c>
      <c r="D95" s="27"/>
      <c r="E95" s="8"/>
      <c r="F95" s="8"/>
      <c r="G95" s="8"/>
      <c r="H95" s="8"/>
      <c r="I95" s="8"/>
    </row>
    <row r="96" spans="1:9" ht="18" customHeight="1" thickBot="1" thickTop="1">
      <c r="A96" s="8"/>
      <c r="B96" s="51">
        <v>49</v>
      </c>
      <c r="C96" s="27" t="s">
        <v>187</v>
      </c>
      <c r="D96" s="27"/>
      <c r="E96" s="8"/>
      <c r="F96" s="8"/>
      <c r="G96" s="8"/>
      <c r="H96" s="8"/>
      <c r="I96" s="8"/>
    </row>
    <row r="97" spans="1:9" ht="18" customHeight="1" thickBot="1" thickTop="1">
      <c r="A97" s="8"/>
      <c r="B97" s="51">
        <v>50</v>
      </c>
      <c r="C97" s="27" t="s">
        <v>188</v>
      </c>
      <c r="D97" s="27"/>
      <c r="E97" s="8"/>
      <c r="F97" s="8"/>
      <c r="G97" s="8"/>
      <c r="H97" s="8"/>
      <c r="I97" s="8"/>
    </row>
    <row r="98" spans="1:9" ht="18" customHeight="1" thickBot="1" thickTop="1">
      <c r="A98" s="8"/>
      <c r="B98" s="51">
        <v>51</v>
      </c>
      <c r="C98" s="27" t="s">
        <v>189</v>
      </c>
      <c r="D98" s="27"/>
      <c r="E98" s="8"/>
      <c r="F98" s="8"/>
      <c r="G98" s="8"/>
      <c r="H98" s="8"/>
      <c r="I98" s="8"/>
    </row>
    <row r="99" spans="1:9" ht="18" customHeight="1" thickBot="1" thickTop="1">
      <c r="A99" s="8"/>
      <c r="B99" s="51">
        <v>52</v>
      </c>
      <c r="C99" s="27" t="s">
        <v>190</v>
      </c>
      <c r="D99" s="27"/>
      <c r="E99" s="8"/>
      <c r="F99" s="8"/>
      <c r="G99" s="8"/>
      <c r="H99" s="8"/>
      <c r="I99" s="8"/>
    </row>
    <row r="100" spans="1:9" ht="18" customHeight="1" thickBot="1" thickTop="1">
      <c r="A100" s="8"/>
      <c r="B100" s="51">
        <v>53</v>
      </c>
      <c r="C100" s="27" t="s">
        <v>191</v>
      </c>
      <c r="D100" s="27"/>
      <c r="E100" s="8"/>
      <c r="F100" s="8"/>
      <c r="G100" s="8"/>
      <c r="H100" s="8"/>
      <c r="I100" s="8"/>
    </row>
    <row r="101" spans="1:9" ht="18" customHeight="1" thickBot="1" thickTop="1">
      <c r="A101" s="8"/>
      <c r="B101" s="51">
        <v>54</v>
      </c>
      <c r="C101" s="27" t="s">
        <v>192</v>
      </c>
      <c r="D101" s="27"/>
      <c r="E101" s="8"/>
      <c r="F101" s="8"/>
      <c r="G101" s="8"/>
      <c r="H101" s="8"/>
      <c r="I101" s="8"/>
    </row>
    <row r="102" spans="1:9" ht="18" customHeight="1" thickBot="1" thickTop="1">
      <c r="A102" s="8"/>
      <c r="B102" s="51">
        <v>55</v>
      </c>
      <c r="C102" s="27" t="s">
        <v>193</v>
      </c>
      <c r="D102" s="27" t="s">
        <v>221</v>
      </c>
      <c r="E102" s="8"/>
      <c r="F102" s="8"/>
      <c r="G102" s="8"/>
      <c r="H102" s="8"/>
      <c r="I102" s="8"/>
    </row>
    <row r="103" spans="1:9" ht="18" customHeight="1" thickBot="1" thickTop="1">
      <c r="A103" s="8"/>
      <c r="B103" s="51">
        <v>56</v>
      </c>
      <c r="C103" s="27" t="s">
        <v>194</v>
      </c>
      <c r="D103" s="27"/>
      <c r="E103" s="8"/>
      <c r="F103" s="8"/>
      <c r="G103" s="8"/>
      <c r="H103" s="8"/>
      <c r="I103" s="8"/>
    </row>
    <row r="104" spans="1:9" ht="18" customHeight="1" thickBot="1" thickTop="1">
      <c r="A104" s="8"/>
      <c r="B104" s="51">
        <v>57</v>
      </c>
      <c r="C104" s="27" t="s">
        <v>195</v>
      </c>
      <c r="D104" s="27"/>
      <c r="E104" s="8"/>
      <c r="F104" s="8"/>
      <c r="G104" s="8"/>
      <c r="H104" s="8"/>
      <c r="I104" s="8"/>
    </row>
    <row r="105" spans="1:9" ht="18" customHeight="1" thickBot="1" thickTop="1">
      <c r="A105" s="8"/>
      <c r="B105" s="51">
        <v>58</v>
      </c>
      <c r="C105" s="27" t="s">
        <v>196</v>
      </c>
      <c r="D105" s="27"/>
      <c r="E105" s="8"/>
      <c r="F105" s="8"/>
      <c r="G105" s="8"/>
      <c r="H105" s="8"/>
      <c r="I105" s="8"/>
    </row>
    <row r="106" spans="1:9" ht="18" customHeight="1" thickBot="1" thickTop="1">
      <c r="A106" s="8"/>
      <c r="B106" s="51">
        <v>59</v>
      </c>
      <c r="C106" s="27" t="s">
        <v>197</v>
      </c>
      <c r="D106" s="27"/>
      <c r="E106" s="8"/>
      <c r="F106" s="8"/>
      <c r="G106" s="8"/>
      <c r="H106" s="8"/>
      <c r="I106" s="8"/>
    </row>
    <row r="107" spans="1:9" ht="18" customHeight="1" thickBot="1" thickTop="1">
      <c r="A107" s="8"/>
      <c r="B107" s="51">
        <v>60</v>
      </c>
      <c r="C107" s="27" t="s">
        <v>198</v>
      </c>
      <c r="D107" s="27"/>
      <c r="E107" s="8"/>
      <c r="F107" s="8"/>
      <c r="G107" s="8"/>
      <c r="H107" s="8"/>
      <c r="I107" s="8"/>
    </row>
    <row r="108" spans="1:9" ht="18" customHeight="1" thickBot="1" thickTop="1">
      <c r="A108" s="8"/>
      <c r="B108" s="51">
        <v>61</v>
      </c>
      <c r="C108" s="27" t="s">
        <v>199</v>
      </c>
      <c r="D108" s="27"/>
      <c r="E108" s="8"/>
      <c r="F108" s="8"/>
      <c r="G108" s="8"/>
      <c r="H108" s="8"/>
      <c r="I108" s="8"/>
    </row>
    <row r="109" spans="1:9" ht="18" customHeight="1" thickBot="1" thickTop="1">
      <c r="A109" s="8"/>
      <c r="B109" s="51">
        <v>62</v>
      </c>
      <c r="C109" s="27" t="s">
        <v>200</v>
      </c>
      <c r="D109" s="27"/>
      <c r="E109" s="8"/>
      <c r="F109" s="8"/>
      <c r="G109" s="8"/>
      <c r="H109" s="8"/>
      <c r="I109" s="8"/>
    </row>
    <row r="110" spans="1:9" ht="18" customHeight="1" thickBot="1" thickTop="1">
      <c r="A110" s="8"/>
      <c r="B110" s="51">
        <v>63</v>
      </c>
      <c r="C110" s="27" t="s">
        <v>201</v>
      </c>
      <c r="D110" s="27"/>
      <c r="E110" s="8"/>
      <c r="F110" s="8"/>
      <c r="G110" s="8"/>
      <c r="H110" s="8"/>
      <c r="I110" s="8"/>
    </row>
    <row r="111" spans="1:9" ht="18" customHeight="1" thickBot="1" thickTop="1">
      <c r="A111" s="8"/>
      <c r="B111" s="51">
        <v>64</v>
      </c>
      <c r="C111" s="27" t="s">
        <v>202</v>
      </c>
      <c r="D111" s="27"/>
      <c r="E111" s="8"/>
      <c r="F111" s="8"/>
      <c r="G111" s="8"/>
      <c r="H111" s="8"/>
      <c r="I111" s="8"/>
    </row>
    <row r="112" spans="1:9" ht="18" customHeight="1" thickBot="1" thickTop="1">
      <c r="A112" s="8"/>
      <c r="B112" s="51">
        <v>65</v>
      </c>
      <c r="C112" s="27" t="s">
        <v>203</v>
      </c>
      <c r="D112" s="27"/>
      <c r="E112" s="8"/>
      <c r="F112" s="8"/>
      <c r="G112" s="8"/>
      <c r="H112" s="8"/>
      <c r="I112" s="8"/>
    </row>
    <row r="113" spans="1:9" ht="18" customHeight="1" thickBot="1" thickTop="1">
      <c r="A113" s="8"/>
      <c r="B113" s="51">
        <v>66</v>
      </c>
      <c r="C113" s="27" t="s">
        <v>204</v>
      </c>
      <c r="D113" s="27"/>
      <c r="E113" s="8"/>
      <c r="F113" s="8"/>
      <c r="G113" s="8"/>
      <c r="H113" s="8"/>
      <c r="I113" s="8"/>
    </row>
    <row r="114" spans="1:9" ht="18" customHeight="1" thickBot="1" thickTop="1">
      <c r="A114" s="8"/>
      <c r="B114" s="51">
        <v>67</v>
      </c>
      <c r="C114" s="27" t="s">
        <v>205</v>
      </c>
      <c r="D114" s="27"/>
      <c r="E114" s="8"/>
      <c r="F114" s="8"/>
      <c r="G114" s="8"/>
      <c r="H114" s="8"/>
      <c r="I114" s="8"/>
    </row>
    <row r="115" spans="1:9" ht="18" customHeight="1" thickBot="1" thickTop="1">
      <c r="A115" s="8"/>
      <c r="B115" s="51">
        <v>68</v>
      </c>
      <c r="C115" s="27" t="s">
        <v>206</v>
      </c>
      <c r="D115" s="27"/>
      <c r="E115" s="8"/>
      <c r="F115" s="8"/>
      <c r="G115" s="8"/>
      <c r="H115" s="8"/>
      <c r="I115" s="8"/>
    </row>
    <row r="116" spans="1:9" ht="18" customHeight="1" thickBot="1" thickTop="1">
      <c r="A116" s="8"/>
      <c r="B116" s="51">
        <v>69</v>
      </c>
      <c r="C116" s="27" t="s">
        <v>207</v>
      </c>
      <c r="D116" s="27"/>
      <c r="E116" s="8"/>
      <c r="F116" s="8"/>
      <c r="G116" s="8"/>
      <c r="H116" s="8"/>
      <c r="I116" s="8"/>
    </row>
    <row r="117" spans="1:9" ht="18" customHeight="1" thickBot="1" thickTop="1">
      <c r="A117" s="8"/>
      <c r="B117" s="51">
        <v>70</v>
      </c>
      <c r="C117" s="27" t="s">
        <v>208</v>
      </c>
      <c r="D117" s="27"/>
      <c r="E117" s="8"/>
      <c r="F117" s="8"/>
      <c r="G117" s="8"/>
      <c r="H117" s="8"/>
      <c r="I117" s="8"/>
    </row>
    <row r="118" spans="1:9" ht="18" customHeight="1" thickBot="1" thickTop="1">
      <c r="A118" s="8"/>
      <c r="B118" s="51">
        <v>71</v>
      </c>
      <c r="C118" s="27" t="s">
        <v>209</v>
      </c>
      <c r="D118" s="27"/>
      <c r="E118" s="8"/>
      <c r="F118" s="8"/>
      <c r="G118" s="8"/>
      <c r="H118" s="8"/>
      <c r="I118" s="8"/>
    </row>
    <row r="119" spans="1:9" ht="18" customHeight="1" thickBot="1" thickTop="1">
      <c r="A119" s="8"/>
      <c r="B119" s="51">
        <v>72</v>
      </c>
      <c r="C119" s="27" t="s">
        <v>210</v>
      </c>
      <c r="D119" s="27"/>
      <c r="E119" s="8"/>
      <c r="F119" s="8"/>
      <c r="G119" s="8"/>
      <c r="H119" s="8"/>
      <c r="I119" s="8"/>
    </row>
    <row r="120" spans="1:9" ht="18" customHeight="1" thickBot="1" thickTop="1">
      <c r="A120" s="8"/>
      <c r="B120" s="51">
        <v>73</v>
      </c>
      <c r="C120" s="27" t="s">
        <v>211</v>
      </c>
      <c r="D120" s="27"/>
      <c r="E120" s="8"/>
      <c r="F120" s="8"/>
      <c r="G120" s="8"/>
      <c r="H120" s="8"/>
      <c r="I120" s="8"/>
    </row>
    <row r="121" spans="1:9" ht="18" customHeight="1" thickBot="1" thickTop="1">
      <c r="A121" s="8"/>
      <c r="B121" s="51">
        <v>74</v>
      </c>
      <c r="C121" s="27" t="s">
        <v>212</v>
      </c>
      <c r="D121" s="27"/>
      <c r="E121" s="8"/>
      <c r="F121" s="8"/>
      <c r="G121" s="8"/>
      <c r="H121" s="8"/>
      <c r="I121" s="8"/>
    </row>
    <row r="122" spans="1:9" ht="18" customHeight="1" thickBot="1" thickTop="1">
      <c r="A122" s="8"/>
      <c r="B122" s="51">
        <v>75</v>
      </c>
      <c r="C122" s="27" t="s">
        <v>213</v>
      </c>
      <c r="D122" s="27"/>
      <c r="E122" s="8"/>
      <c r="F122" s="8"/>
      <c r="G122" s="8"/>
      <c r="H122" s="8"/>
      <c r="I122" s="8"/>
    </row>
    <row r="123" spans="1:9" ht="18" customHeight="1" thickBot="1" thickTop="1">
      <c r="A123" s="8"/>
      <c r="B123" s="51">
        <v>76</v>
      </c>
      <c r="C123" s="27" t="s">
        <v>214</v>
      </c>
      <c r="D123" s="27"/>
      <c r="E123" s="8"/>
      <c r="F123" s="8"/>
      <c r="G123" s="8"/>
      <c r="H123" s="8"/>
      <c r="I123" s="8"/>
    </row>
    <row r="124" spans="1:9" ht="18" customHeight="1" thickBot="1" thickTop="1">
      <c r="A124" s="8"/>
      <c r="B124" s="51">
        <v>77</v>
      </c>
      <c r="C124" s="27" t="s">
        <v>215</v>
      </c>
      <c r="D124" s="27"/>
      <c r="E124" s="8"/>
      <c r="F124" s="8"/>
      <c r="G124" s="8"/>
      <c r="H124" s="8"/>
      <c r="I124" s="8"/>
    </row>
    <row r="125" spans="1:9" ht="18" customHeight="1" thickBot="1" thickTop="1">
      <c r="A125" s="8"/>
      <c r="B125" s="51">
        <v>78</v>
      </c>
      <c r="C125" s="27" t="s">
        <v>216</v>
      </c>
      <c r="D125" s="27"/>
      <c r="E125" s="8"/>
      <c r="F125" s="8"/>
      <c r="G125" s="8"/>
      <c r="H125" s="8"/>
      <c r="I125" s="8"/>
    </row>
    <row r="126" spans="1:9" ht="18" customHeight="1" thickBot="1" thickTop="1">
      <c r="A126" s="8"/>
      <c r="B126" s="51">
        <v>79</v>
      </c>
      <c r="C126" s="27" t="s">
        <v>217</v>
      </c>
      <c r="D126" s="27"/>
      <c r="E126" s="8"/>
      <c r="F126" s="8"/>
      <c r="G126" s="8"/>
      <c r="H126" s="8"/>
      <c r="I126" s="8"/>
    </row>
    <row r="127" spans="1:9" ht="18" customHeight="1" thickBot="1" thickTop="1">
      <c r="A127" s="8"/>
      <c r="B127" s="51">
        <v>80</v>
      </c>
      <c r="C127" s="27" t="s">
        <v>218</v>
      </c>
      <c r="D127" s="27"/>
      <c r="E127" s="8"/>
      <c r="F127" s="8"/>
      <c r="G127" s="8"/>
      <c r="H127" s="8"/>
      <c r="I127" s="8"/>
    </row>
    <row r="128" spans="1:9" ht="18" customHeight="1" thickBot="1" thickTop="1">
      <c r="A128" s="8"/>
      <c r="B128" s="51">
        <v>81</v>
      </c>
      <c r="C128" s="27" t="s">
        <v>219</v>
      </c>
      <c r="D128" s="27"/>
      <c r="E128" s="8"/>
      <c r="F128" s="8"/>
      <c r="G128" s="8"/>
      <c r="H128" s="8"/>
      <c r="I128" s="8"/>
    </row>
    <row r="129" spans="1:9" ht="15" thickBot="1" thickTop="1">
      <c r="A129" s="8"/>
      <c r="B129" s="34"/>
      <c r="C129" s="34"/>
      <c r="D129" s="34"/>
      <c r="E129" s="8"/>
      <c r="F129" s="8"/>
      <c r="G129" s="8"/>
      <c r="H129" s="8"/>
      <c r="I129" s="8"/>
    </row>
    <row r="130" spans="1:9" ht="162" customHeight="1" thickBot="1" thickTop="1">
      <c r="A130" s="8"/>
      <c r="B130" s="53" t="s">
        <v>104</v>
      </c>
      <c r="C130" s="118" t="s">
        <v>220</v>
      </c>
      <c r="D130" s="119"/>
      <c r="E130" s="56" t="s">
        <v>114</v>
      </c>
      <c r="F130" s="8"/>
      <c r="G130" s="8"/>
      <c r="H130" s="8"/>
      <c r="I130" s="8"/>
    </row>
    <row r="131" spans="1:9" ht="162" customHeight="1" thickBot="1" thickTop="1">
      <c r="A131" s="8"/>
      <c r="B131" s="53" t="s">
        <v>115</v>
      </c>
      <c r="C131" s="118" t="s">
        <v>230</v>
      </c>
      <c r="D131" s="119"/>
      <c r="E131" s="56" t="s">
        <v>114</v>
      </c>
      <c r="F131" s="8"/>
      <c r="G131" s="8"/>
      <c r="H131" s="8"/>
      <c r="I131" s="8"/>
    </row>
    <row r="132" spans="1:9" ht="14.25" thickTop="1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3.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3.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3.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3.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3.5">
      <c r="A137" s="8"/>
      <c r="B137" s="8"/>
      <c r="C137" s="8"/>
      <c r="D137" s="8"/>
      <c r="E137" s="8"/>
      <c r="F137" s="8"/>
      <c r="G137" s="8"/>
      <c r="H137" s="8"/>
      <c r="I137" s="8"/>
    </row>
  </sheetData>
  <sheetProtection password="936B" sheet="1" objects="1" scenarios="1"/>
  <mergeCells count="5">
    <mergeCell ref="C131:D131"/>
    <mergeCell ref="B11:C11"/>
    <mergeCell ref="C7:D7"/>
    <mergeCell ref="C130:D130"/>
    <mergeCell ref="C46:D46"/>
  </mergeCells>
  <conditionalFormatting sqref="C33">
    <cfRule type="cellIs" priority="1" dxfId="9" operator="equal" stopIfTrue="1">
      <formula>"デザインと色をお選び下さい"</formula>
    </cfRule>
  </conditionalFormatting>
  <conditionalFormatting sqref="C14">
    <cfRule type="cellIs" priority="2" dxfId="9" operator="equal" stopIfTrue="1">
      <formula>"あり"</formula>
    </cfRule>
  </conditionalFormatting>
  <conditionalFormatting sqref="C17">
    <cfRule type="cellIs" priority="3" dxfId="9" operator="notEqual" stopIfTrue="1">
      <formula>"なし"</formula>
    </cfRule>
  </conditionalFormatting>
  <conditionalFormatting sqref="C48:D128">
    <cfRule type="expression" priority="4" dxfId="10" stopIfTrue="1">
      <formula>OR(AND($C$37="1句",($D$38+26)&lt;ROW()),AND($C$37="2句",($D$38+53)&lt;ROW()))</formula>
    </cfRule>
  </conditionalFormatting>
  <dataValidations count="5">
    <dataValidation type="list" allowBlank="1" showInputMessage="1" showErrorMessage="1" sqref="C28">
      <formula1>"ベーシック,シンプル,ドット"</formula1>
    </dataValidation>
    <dataValidation type="list" allowBlank="1" showInputMessage="1" showErrorMessage="1" sqref="C30">
      <formula1>"01,02,03,04,05,06,07,08,09,10,11,12,13,14,15,16,17,18,19,20,21,22,23,24"</formula1>
    </dataValidation>
    <dataValidation type="list" allowBlank="1" showInputMessage="1" showErrorMessage="1" sqref="C37">
      <formula1>"1句,2句,3句"</formula1>
    </dataValidation>
    <dataValidation type="list" allowBlank="1" showInputMessage="1" showErrorMessage="1" sqref="C14">
      <formula1>"なし,あり"</formula1>
    </dataValidation>
    <dataValidation type="list" allowBlank="1" showInputMessage="1" showErrorMessage="1" sqref="C17">
      <formula1>"なし,30冊,60冊,90冊,120冊,150冊"</formula1>
    </dataValidation>
  </dataValidations>
  <printOptions/>
  <pageMargins left="0.75" right="0.75" top="1" bottom="1" header="0.512" footer="0.512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00390625" defaultRowHeight="13.5"/>
  <cols>
    <col min="1" max="1" width="3.625" style="0" customWidth="1"/>
    <col min="2" max="2" width="15.25390625" style="0" customWidth="1"/>
    <col min="3" max="3" width="35.25390625" style="0" customWidth="1"/>
    <col min="4" max="4" width="26.125" style="0" customWidth="1"/>
    <col min="5" max="7" width="20.625" style="0" customWidth="1"/>
    <col min="8" max="8" width="17.625" style="0" customWidth="1"/>
    <col min="9" max="9" width="47.00390625" style="0" customWidth="1"/>
  </cols>
  <sheetData>
    <row r="1" spans="1:9" ht="42" customHeight="1">
      <c r="A1" s="24"/>
      <c r="B1" s="23"/>
      <c r="C1" s="25" t="s">
        <v>7</v>
      </c>
      <c r="D1" s="26" t="s">
        <v>6</v>
      </c>
      <c r="E1" s="24"/>
      <c r="F1" s="24"/>
      <c r="G1" s="24"/>
      <c r="H1" s="24"/>
      <c r="I1" s="24"/>
    </row>
    <row r="2" spans="1:9" ht="13.5">
      <c r="A2" s="8"/>
      <c r="B2" s="9"/>
      <c r="C2" s="8"/>
      <c r="D2" s="8"/>
      <c r="E2" s="8"/>
      <c r="F2" s="8"/>
      <c r="G2" s="8"/>
      <c r="H2" s="8"/>
      <c r="I2" s="8"/>
    </row>
    <row r="3" spans="1:9" ht="17.25">
      <c r="A3" s="8"/>
      <c r="B3" s="30" t="s">
        <v>106</v>
      </c>
      <c r="C3" s="33"/>
      <c r="D3" s="31"/>
      <c r="E3" s="8"/>
      <c r="F3" s="8"/>
      <c r="G3" s="8"/>
      <c r="H3" s="8"/>
      <c r="I3" s="8"/>
    </row>
    <row r="4" spans="1:9" ht="18" customHeight="1" thickBot="1">
      <c r="A4" s="8"/>
      <c r="B4" s="31"/>
      <c r="C4" s="31"/>
      <c r="D4" s="34" t="s">
        <v>8</v>
      </c>
      <c r="E4" s="8"/>
      <c r="F4" s="8"/>
      <c r="G4" s="8"/>
      <c r="H4" s="8"/>
      <c r="I4" s="8"/>
    </row>
    <row r="5" spans="1:9" ht="18" customHeight="1" thickBot="1" thickTop="1">
      <c r="A5" s="8"/>
      <c r="B5" s="32" t="s">
        <v>107</v>
      </c>
      <c r="C5" s="27"/>
      <c r="D5" s="27"/>
      <c r="E5" s="8"/>
      <c r="F5" s="8"/>
      <c r="G5" s="8"/>
      <c r="H5" s="8"/>
      <c r="I5" s="8"/>
    </row>
    <row r="6" spans="1:9" ht="18" customHeight="1" thickBot="1" thickTop="1">
      <c r="A6" s="8"/>
      <c r="B6" s="32" t="s">
        <v>2</v>
      </c>
      <c r="C6" s="27" t="s">
        <v>232</v>
      </c>
      <c r="D6" s="38" t="s">
        <v>109</v>
      </c>
      <c r="E6" s="8"/>
      <c r="F6" s="8"/>
      <c r="G6" s="8"/>
      <c r="H6" s="8"/>
      <c r="I6" s="8"/>
    </row>
    <row r="7" spans="1:9" ht="18" customHeight="1" thickBot="1" thickTop="1">
      <c r="A7" s="8"/>
      <c r="B7" s="32" t="s">
        <v>0</v>
      </c>
      <c r="C7" s="121"/>
      <c r="D7" s="122"/>
      <c r="E7" s="38" t="s">
        <v>110</v>
      </c>
      <c r="F7" s="8"/>
      <c r="G7" s="8"/>
      <c r="H7" s="8"/>
      <c r="I7" s="8"/>
    </row>
    <row r="8" spans="1:9" ht="18" customHeight="1" thickBot="1" thickTop="1">
      <c r="A8" s="8"/>
      <c r="B8" s="32" t="s">
        <v>1</v>
      </c>
      <c r="C8" s="27" t="s">
        <v>233</v>
      </c>
      <c r="D8" s="38" t="s">
        <v>111</v>
      </c>
      <c r="E8" s="8"/>
      <c r="F8" s="8"/>
      <c r="G8" s="8"/>
      <c r="H8" s="8"/>
      <c r="I8" s="8"/>
    </row>
    <row r="9" spans="1:9" ht="18" customHeight="1" thickTop="1">
      <c r="A9" s="8"/>
      <c r="B9" s="8"/>
      <c r="C9" s="8"/>
      <c r="D9" s="8"/>
      <c r="E9" s="8"/>
      <c r="F9" s="8"/>
      <c r="G9" s="8"/>
      <c r="H9" s="8"/>
      <c r="I9" s="8"/>
    </row>
    <row r="10" spans="1:9" ht="18" customHeight="1">
      <c r="A10" s="8"/>
      <c r="B10" s="30" t="s">
        <v>92</v>
      </c>
      <c r="C10" s="32"/>
      <c r="D10" s="8"/>
      <c r="E10" s="8"/>
      <c r="F10" s="8"/>
      <c r="G10" s="8"/>
      <c r="H10" s="8"/>
      <c r="I10" s="8"/>
    </row>
    <row r="11" spans="1:9" ht="18" customHeight="1">
      <c r="A11" s="8"/>
      <c r="B11" s="120" t="s">
        <v>93</v>
      </c>
      <c r="C11" s="120"/>
      <c r="D11" s="8"/>
      <c r="E11" s="8"/>
      <c r="F11" s="8"/>
      <c r="G11" s="8"/>
      <c r="H11" s="8"/>
      <c r="I11" s="8"/>
    </row>
    <row r="12" spans="1:9" ht="18" customHeight="1">
      <c r="A12" s="8"/>
      <c r="B12" s="43" t="s">
        <v>94</v>
      </c>
      <c r="C12" s="44">
        <v>35000</v>
      </c>
      <c r="D12" s="8"/>
      <c r="E12" s="8"/>
      <c r="F12" s="8"/>
      <c r="G12" s="8"/>
      <c r="H12" s="8"/>
      <c r="I12" s="8"/>
    </row>
    <row r="13" spans="1:9" ht="18" customHeight="1" thickBot="1">
      <c r="A13" s="8"/>
      <c r="B13" s="36" t="s">
        <v>95</v>
      </c>
      <c r="C13" s="32"/>
      <c r="D13" s="8"/>
      <c r="E13" s="8"/>
      <c r="F13" s="8"/>
      <c r="G13" s="8"/>
      <c r="H13" s="8"/>
      <c r="I13" s="8"/>
    </row>
    <row r="14" spans="1:9" ht="18" customHeight="1" thickBot="1" thickTop="1">
      <c r="A14" s="8"/>
      <c r="B14" s="32" t="s">
        <v>96</v>
      </c>
      <c r="C14" s="55" t="s">
        <v>97</v>
      </c>
      <c r="D14" s="38" t="s">
        <v>224</v>
      </c>
      <c r="E14" s="8"/>
      <c r="F14" s="8"/>
      <c r="G14" s="8"/>
      <c r="H14" s="8"/>
      <c r="I14" s="8"/>
    </row>
    <row r="15" spans="1:9" ht="18" customHeight="1" thickTop="1">
      <c r="A15" s="8"/>
      <c r="B15" s="42" t="s">
        <v>102</v>
      </c>
      <c r="C15" s="45">
        <f>IF(C14="なし",0,6000)</f>
        <v>0</v>
      </c>
      <c r="D15" s="8"/>
      <c r="E15" s="8"/>
      <c r="F15" s="8"/>
      <c r="G15" s="8"/>
      <c r="H15" s="8"/>
      <c r="I15" s="8"/>
    </row>
    <row r="16" spans="1:9" ht="18" customHeight="1" thickBot="1">
      <c r="A16" s="8"/>
      <c r="B16" s="42"/>
      <c r="C16" s="45"/>
      <c r="D16" s="8"/>
      <c r="E16" s="8"/>
      <c r="F16" s="8"/>
      <c r="G16" s="8"/>
      <c r="H16" s="8"/>
      <c r="I16" s="8"/>
    </row>
    <row r="17" spans="1:9" ht="18" customHeight="1" thickBot="1" thickTop="1">
      <c r="A17" s="8"/>
      <c r="B17" s="32" t="s">
        <v>101</v>
      </c>
      <c r="C17" s="55" t="s">
        <v>97</v>
      </c>
      <c r="D17" s="38"/>
      <c r="E17" s="8"/>
      <c r="F17" s="8"/>
      <c r="G17" s="8"/>
      <c r="H17" s="8"/>
      <c r="I17" s="8"/>
    </row>
    <row r="18" spans="1:9" ht="18" customHeight="1" thickTop="1">
      <c r="A18" s="8"/>
      <c r="B18" s="32" t="s">
        <v>103</v>
      </c>
      <c r="C18" s="45">
        <f>IF(C17="なし",0,(LEFT(C17,LEN(C17)-1))/30*15000)</f>
        <v>0</v>
      </c>
      <c r="D18" s="38" t="s">
        <v>275</v>
      </c>
      <c r="E18" s="8"/>
      <c r="F18" s="8"/>
      <c r="G18" s="8"/>
      <c r="H18" s="8"/>
      <c r="I18" s="8"/>
    </row>
    <row r="19" spans="1:9" ht="18" customHeight="1">
      <c r="A19" s="8"/>
      <c r="B19" s="32"/>
      <c r="C19" s="41">
        <f>IF(C17="なし","","基本30冊＋"&amp;LEFT(C17,LEN(C17)-1)&amp;"冊＝合計"&amp;30+LEFT(C17,LEN(C17)-1)&amp;"冊")</f>
      </c>
      <c r="D19" s="38"/>
      <c r="E19" s="8"/>
      <c r="F19" s="8"/>
      <c r="G19" s="8"/>
      <c r="H19" s="8"/>
      <c r="I19" s="8"/>
    </row>
    <row r="20" spans="1:9" ht="18" customHeight="1">
      <c r="A20" s="8"/>
      <c r="B20" s="40" t="s">
        <v>99</v>
      </c>
      <c r="C20" s="46">
        <f>C12+C15+C18</f>
        <v>35000</v>
      </c>
      <c r="D20" s="8"/>
      <c r="E20" s="8"/>
      <c r="F20" s="8"/>
      <c r="G20" s="8"/>
      <c r="H20" s="8"/>
      <c r="I20" s="8"/>
    </row>
    <row r="21" spans="1:9" ht="18" customHeight="1">
      <c r="A21" s="8"/>
      <c r="B21" s="40" t="s">
        <v>276</v>
      </c>
      <c r="C21" s="47">
        <f>C20*0.1</f>
        <v>3500</v>
      </c>
      <c r="D21" s="38"/>
      <c r="E21" s="8"/>
      <c r="F21" s="8"/>
      <c r="G21" s="8"/>
      <c r="H21" s="8"/>
      <c r="I21" s="8"/>
    </row>
    <row r="22" spans="1:9" ht="18" customHeight="1" thickBot="1">
      <c r="A22" s="8"/>
      <c r="B22" s="39" t="s">
        <v>98</v>
      </c>
      <c r="C22" s="48">
        <f>C20+C21</f>
        <v>38500</v>
      </c>
      <c r="D22" s="8"/>
      <c r="E22" s="8"/>
      <c r="F22" s="8"/>
      <c r="G22" s="8"/>
      <c r="H22" s="8"/>
      <c r="I22" s="8"/>
    </row>
    <row r="23" spans="1:9" ht="18" customHeight="1">
      <c r="A23" s="8"/>
      <c r="B23" s="38" t="s">
        <v>100</v>
      </c>
      <c r="C23" s="10"/>
      <c r="D23" s="8"/>
      <c r="E23" s="8"/>
      <c r="F23" s="8"/>
      <c r="G23" s="8"/>
      <c r="H23" s="8"/>
      <c r="I23" s="8"/>
    </row>
    <row r="24" spans="1:9" ht="18" customHeight="1">
      <c r="A24" s="8"/>
      <c r="B24" s="38"/>
      <c r="C24" s="10"/>
      <c r="D24" s="8"/>
      <c r="E24" s="8"/>
      <c r="F24" s="8"/>
      <c r="G24" s="8"/>
      <c r="H24" s="8"/>
      <c r="I24" s="8"/>
    </row>
    <row r="25" spans="1:9" ht="18" customHeight="1">
      <c r="A25" s="8"/>
      <c r="B25" s="11"/>
      <c r="C25" s="10"/>
      <c r="D25" s="8"/>
      <c r="E25" s="8"/>
      <c r="F25" s="8"/>
      <c r="G25" s="8"/>
      <c r="H25" s="8"/>
      <c r="I25" s="8"/>
    </row>
    <row r="26" spans="1:9" ht="18" customHeight="1">
      <c r="A26" s="8"/>
      <c r="B26" s="30" t="s">
        <v>9</v>
      </c>
      <c r="C26" s="34"/>
      <c r="D26" s="19" t="s">
        <v>89</v>
      </c>
      <c r="E26" s="8"/>
      <c r="F26" s="8"/>
      <c r="G26" s="8"/>
      <c r="H26" s="8"/>
      <c r="I26" s="8"/>
    </row>
    <row r="27" spans="1:9" ht="18" customHeight="1" thickBot="1">
      <c r="A27" s="8"/>
      <c r="B27" s="35"/>
      <c r="C27" s="36" t="s">
        <v>134</v>
      </c>
      <c r="D27" s="16"/>
      <c r="E27" s="8"/>
      <c r="F27" s="8"/>
      <c r="G27" s="8"/>
      <c r="H27" s="8"/>
      <c r="I27" s="8"/>
    </row>
    <row r="28" spans="1:9" ht="18" customHeight="1" thickBot="1" thickTop="1">
      <c r="A28" s="8"/>
      <c r="B28" s="32" t="s">
        <v>10</v>
      </c>
      <c r="C28" s="28" t="s">
        <v>116</v>
      </c>
      <c r="D28" s="16"/>
      <c r="E28" s="8"/>
      <c r="F28" s="8"/>
      <c r="G28" s="8"/>
      <c r="H28" s="8"/>
      <c r="I28" s="8"/>
    </row>
    <row r="29" spans="1:9" ht="20.25" customHeight="1" thickBot="1" thickTop="1">
      <c r="A29" s="8"/>
      <c r="B29" s="35"/>
      <c r="C29" s="36" t="s">
        <v>134</v>
      </c>
      <c r="D29" s="16"/>
      <c r="E29" s="8"/>
      <c r="F29" s="8"/>
      <c r="G29" s="8"/>
      <c r="H29" s="8"/>
      <c r="I29" s="8"/>
    </row>
    <row r="30" spans="1:9" ht="18" customHeight="1" thickBot="1" thickTop="1">
      <c r="A30" s="8"/>
      <c r="B30" s="32" t="s">
        <v>11</v>
      </c>
      <c r="C30" s="29" t="s">
        <v>117</v>
      </c>
      <c r="D30" s="18"/>
      <c r="E30" s="18"/>
      <c r="F30" s="18"/>
      <c r="G30" s="8"/>
      <c r="H30" s="8"/>
      <c r="I30" s="8"/>
    </row>
    <row r="31" spans="1:9" ht="18" customHeight="1" thickBot="1" thickTop="1">
      <c r="A31" s="8"/>
      <c r="B31" s="35"/>
      <c r="C31" s="36"/>
      <c r="D31" s="18"/>
      <c r="E31" s="18"/>
      <c r="F31" s="18"/>
      <c r="G31" s="18"/>
      <c r="H31" s="8"/>
      <c r="I31" s="8"/>
    </row>
    <row r="32" spans="1:9" ht="18" customHeight="1">
      <c r="A32" s="8"/>
      <c r="B32" s="35"/>
      <c r="C32" s="22" t="s">
        <v>88</v>
      </c>
      <c r="D32" s="18" t="s">
        <v>13</v>
      </c>
      <c r="E32" s="18" t="s">
        <v>86</v>
      </c>
      <c r="F32" s="18" t="s">
        <v>87</v>
      </c>
      <c r="G32" s="8"/>
      <c r="H32" s="8"/>
      <c r="I32" s="8"/>
    </row>
    <row r="33" spans="1:9" ht="17.25">
      <c r="A33" s="8"/>
      <c r="B33" s="35"/>
      <c r="C33" s="20" t="str">
        <f>IF(C30="","デザインと色をお選び下さい",IF(C28="ベーシック","Ba_"&amp;C30,IF(C28="シンプル","Si1_"&amp;C30,IF(C28="ドット","Dot_"&amp;C30,"デザインと色をお選び下さい"))))</f>
        <v>Ba_01</v>
      </c>
      <c r="D33" s="19" t="s">
        <v>90</v>
      </c>
      <c r="E33" s="8"/>
      <c r="F33" s="8"/>
      <c r="G33" s="8"/>
      <c r="H33" s="8"/>
      <c r="I33" s="8"/>
    </row>
    <row r="34" spans="1:9" ht="169.5" customHeight="1" thickBot="1">
      <c r="A34" s="8"/>
      <c r="B34" s="32"/>
      <c r="C34" s="21"/>
      <c r="D34" s="8"/>
      <c r="E34" s="8"/>
      <c r="F34" s="8"/>
      <c r="G34" s="8"/>
      <c r="H34" s="8"/>
      <c r="I34" s="8"/>
    </row>
    <row r="35" spans="1:9" ht="18" customHeight="1">
      <c r="A35" s="8"/>
      <c r="B35" s="32"/>
      <c r="C35" s="37"/>
      <c r="D35" s="14"/>
      <c r="E35" s="8"/>
      <c r="F35" s="8"/>
      <c r="G35" s="8"/>
      <c r="H35" s="8"/>
      <c r="I35" s="8"/>
    </row>
    <row r="36" spans="1:9" ht="18" customHeight="1" thickBot="1">
      <c r="A36" s="8"/>
      <c r="B36" s="35"/>
      <c r="C36" s="36" t="s">
        <v>134</v>
      </c>
      <c r="D36" s="14"/>
      <c r="E36" s="8"/>
      <c r="F36" s="8"/>
      <c r="G36" s="8"/>
      <c r="H36" s="8"/>
      <c r="I36" s="8"/>
    </row>
    <row r="37" spans="1:9" ht="18" customHeight="1" thickBot="1" thickTop="1">
      <c r="A37" s="8"/>
      <c r="B37" s="32" t="s">
        <v>91</v>
      </c>
      <c r="C37" s="54" t="s">
        <v>145</v>
      </c>
      <c r="D37" s="14"/>
      <c r="E37" s="8"/>
      <c r="F37" s="8"/>
      <c r="G37" s="8"/>
      <c r="H37" s="8"/>
      <c r="I37" s="8"/>
    </row>
    <row r="38" spans="1:9" ht="18" customHeight="1" thickTop="1">
      <c r="A38" s="8"/>
      <c r="B38" s="32"/>
      <c r="C38" s="52" t="str">
        <f>"全"&amp;LEFT(C37,1)*27&amp;"句"</f>
        <v>全54句</v>
      </c>
      <c r="D38" s="100">
        <f>ROW(B48)</f>
        <v>48</v>
      </c>
      <c r="E38" s="8"/>
      <c r="F38" s="8"/>
      <c r="G38" s="8"/>
      <c r="H38" s="8"/>
      <c r="I38" s="8"/>
    </row>
    <row r="39" spans="1:9" ht="56.25" customHeight="1">
      <c r="A39" s="8"/>
      <c r="B39" s="32"/>
      <c r="C39" s="116" t="s">
        <v>270</v>
      </c>
      <c r="D39" s="100"/>
      <c r="E39" s="8"/>
      <c r="F39" s="8"/>
      <c r="G39" s="8"/>
      <c r="H39" s="8"/>
      <c r="I39" s="8"/>
    </row>
    <row r="40" spans="1:9" ht="18" customHeight="1">
      <c r="A40" s="8"/>
      <c r="B40" s="13"/>
      <c r="C40" s="15"/>
      <c r="D40" s="14"/>
      <c r="E40" s="8"/>
      <c r="F40" s="8"/>
      <c r="G40" s="8"/>
      <c r="H40" s="8"/>
      <c r="I40" s="8"/>
    </row>
    <row r="41" spans="1:9" ht="18" customHeight="1">
      <c r="A41" s="8"/>
      <c r="B41" s="30" t="s">
        <v>105</v>
      </c>
      <c r="C41" s="34"/>
      <c r="D41" s="34"/>
      <c r="E41" s="8"/>
      <c r="F41" s="8"/>
      <c r="G41" s="8"/>
      <c r="H41" s="8"/>
      <c r="I41" s="8"/>
    </row>
    <row r="42" spans="1:9" ht="18" customHeight="1" thickBot="1">
      <c r="A42" s="8"/>
      <c r="B42" s="49"/>
      <c r="C42" s="50"/>
      <c r="D42" s="37" t="s">
        <v>273</v>
      </c>
      <c r="E42" s="8"/>
      <c r="F42" s="8"/>
      <c r="G42" s="8"/>
      <c r="H42" s="8"/>
      <c r="I42" s="8"/>
    </row>
    <row r="43" spans="1:9" ht="18" customHeight="1" thickBot="1" thickTop="1">
      <c r="A43" s="8"/>
      <c r="B43" s="32" t="s">
        <v>108</v>
      </c>
      <c r="C43" s="27"/>
      <c r="D43" s="27"/>
      <c r="E43" s="38" t="s">
        <v>112</v>
      </c>
      <c r="F43" s="8"/>
      <c r="G43" s="8"/>
      <c r="H43" s="8"/>
      <c r="I43" s="8"/>
    </row>
    <row r="44" spans="1:9" ht="18" customHeight="1" thickBot="1" thickTop="1">
      <c r="A44" s="8"/>
      <c r="B44" s="49"/>
      <c r="C44" s="50"/>
      <c r="D44" s="37" t="s">
        <v>273</v>
      </c>
      <c r="E44" s="8"/>
      <c r="F44" s="8"/>
      <c r="G44" s="8"/>
      <c r="H44" s="8"/>
      <c r="I44" s="8"/>
    </row>
    <row r="45" spans="1:9" ht="18" customHeight="1" thickBot="1" thickTop="1">
      <c r="A45" s="8"/>
      <c r="B45" s="32" t="s">
        <v>3</v>
      </c>
      <c r="C45" s="27"/>
      <c r="D45" s="27"/>
      <c r="E45" s="38" t="s">
        <v>113</v>
      </c>
      <c r="F45" s="8"/>
      <c r="G45" s="8"/>
      <c r="H45" s="8"/>
      <c r="I45" s="8"/>
    </row>
    <row r="46" spans="1:9" ht="56.25" customHeight="1" thickTop="1">
      <c r="A46" s="8"/>
      <c r="B46" s="32"/>
      <c r="C46" s="123" t="s">
        <v>231</v>
      </c>
      <c r="D46" s="124"/>
      <c r="E46" s="8"/>
      <c r="F46" s="8"/>
      <c r="G46" s="8"/>
      <c r="H46" s="8"/>
      <c r="I46" s="8"/>
    </row>
    <row r="47" spans="1:9" ht="18" customHeight="1" thickBot="1">
      <c r="A47" s="8"/>
      <c r="B47" s="32" t="s">
        <v>5</v>
      </c>
      <c r="C47" s="37" t="s">
        <v>4</v>
      </c>
      <c r="D47" s="37" t="s">
        <v>135</v>
      </c>
      <c r="E47" s="8"/>
      <c r="F47" s="8"/>
      <c r="G47" s="8"/>
      <c r="H47" s="8"/>
      <c r="I47" s="8"/>
    </row>
    <row r="48" spans="1:9" ht="18" customHeight="1" thickBot="1" thickTop="1">
      <c r="A48" s="8"/>
      <c r="B48" s="51">
        <v>1</v>
      </c>
      <c r="C48" s="27"/>
      <c r="D48" s="27"/>
      <c r="E48" s="99"/>
      <c r="F48" s="8"/>
      <c r="G48" s="8"/>
      <c r="H48" s="8"/>
      <c r="I48" s="8"/>
    </row>
    <row r="49" spans="1:9" ht="18" customHeight="1" thickBot="1" thickTop="1">
      <c r="A49" s="8"/>
      <c r="B49" s="51">
        <v>2</v>
      </c>
      <c r="C49" s="27"/>
      <c r="D49" s="27"/>
      <c r="E49" s="8"/>
      <c r="F49" s="8"/>
      <c r="G49" s="8"/>
      <c r="H49" s="8"/>
      <c r="I49" s="8"/>
    </row>
    <row r="50" spans="1:9" ht="18" customHeight="1" thickBot="1" thickTop="1">
      <c r="A50" s="8"/>
      <c r="B50" s="51">
        <v>3</v>
      </c>
      <c r="C50" s="27"/>
      <c r="D50" s="27"/>
      <c r="E50" s="8"/>
      <c r="F50" s="8"/>
      <c r="G50" s="8"/>
      <c r="H50" s="8"/>
      <c r="I50" s="8"/>
    </row>
    <row r="51" spans="1:9" ht="18" customHeight="1" thickBot="1" thickTop="1">
      <c r="A51" s="8"/>
      <c r="B51" s="51">
        <v>4</v>
      </c>
      <c r="C51" s="27"/>
      <c r="D51" s="27"/>
      <c r="E51" s="8"/>
      <c r="F51" s="8"/>
      <c r="G51" s="8"/>
      <c r="H51" s="8"/>
      <c r="I51" s="8"/>
    </row>
    <row r="52" spans="1:9" ht="18" customHeight="1" thickBot="1" thickTop="1">
      <c r="A52" s="8"/>
      <c r="B52" s="51">
        <v>5</v>
      </c>
      <c r="C52" s="27"/>
      <c r="D52" s="27"/>
      <c r="E52" s="8"/>
      <c r="F52" s="8"/>
      <c r="G52" s="8"/>
      <c r="H52" s="8"/>
      <c r="I52" s="8"/>
    </row>
    <row r="53" spans="1:9" ht="18" customHeight="1" thickBot="1" thickTop="1">
      <c r="A53" s="8"/>
      <c r="B53" s="51">
        <v>6</v>
      </c>
      <c r="C53" s="27"/>
      <c r="D53" s="27"/>
      <c r="E53" s="8"/>
      <c r="F53" s="8"/>
      <c r="G53" s="8"/>
      <c r="H53" s="8"/>
      <c r="I53" s="8"/>
    </row>
    <row r="54" spans="1:9" ht="18" customHeight="1" thickBot="1" thickTop="1">
      <c r="A54" s="8"/>
      <c r="B54" s="51">
        <v>7</v>
      </c>
      <c r="C54" s="27"/>
      <c r="D54" s="27"/>
      <c r="E54" s="8"/>
      <c r="F54" s="8"/>
      <c r="G54" s="8"/>
      <c r="H54" s="8"/>
      <c r="I54" s="8"/>
    </row>
    <row r="55" spans="1:9" ht="18" customHeight="1" thickBot="1" thickTop="1">
      <c r="A55" s="8"/>
      <c r="B55" s="51">
        <v>8</v>
      </c>
      <c r="C55" s="27"/>
      <c r="D55" s="27"/>
      <c r="E55" s="8"/>
      <c r="F55" s="8"/>
      <c r="G55" s="8"/>
      <c r="H55" s="8"/>
      <c r="I55" s="8"/>
    </row>
    <row r="56" spans="1:9" ht="18" customHeight="1" thickBot="1" thickTop="1">
      <c r="A56" s="8"/>
      <c r="B56" s="51">
        <v>9</v>
      </c>
      <c r="C56" s="27"/>
      <c r="D56" s="27"/>
      <c r="E56" s="8"/>
      <c r="F56" s="8"/>
      <c r="G56" s="8"/>
      <c r="H56" s="8"/>
      <c r="I56" s="8"/>
    </row>
    <row r="57" spans="1:9" ht="18" customHeight="1" thickBot="1" thickTop="1">
      <c r="A57" s="8"/>
      <c r="B57" s="51">
        <v>10</v>
      </c>
      <c r="C57" s="27"/>
      <c r="D57" s="27"/>
      <c r="E57" s="8"/>
      <c r="F57" s="8"/>
      <c r="G57" s="8"/>
      <c r="H57" s="8"/>
      <c r="I57" s="8"/>
    </row>
    <row r="58" spans="1:9" ht="18" customHeight="1" thickBot="1" thickTop="1">
      <c r="A58" s="8"/>
      <c r="B58" s="51">
        <v>11</v>
      </c>
      <c r="C58" s="27"/>
      <c r="D58" s="27"/>
      <c r="E58" s="8"/>
      <c r="F58" s="8"/>
      <c r="G58" s="8"/>
      <c r="H58" s="8"/>
      <c r="I58" s="8"/>
    </row>
    <row r="59" spans="1:9" ht="18" customHeight="1" thickBot="1" thickTop="1">
      <c r="A59" s="8"/>
      <c r="B59" s="51">
        <v>12</v>
      </c>
      <c r="C59" s="27"/>
      <c r="D59" s="27"/>
      <c r="E59" s="8"/>
      <c r="F59" s="8"/>
      <c r="G59" s="8"/>
      <c r="H59" s="8"/>
      <c r="I59" s="8"/>
    </row>
    <row r="60" spans="1:9" ht="18" customHeight="1" thickBot="1" thickTop="1">
      <c r="A60" s="8"/>
      <c r="B60" s="51">
        <v>13</v>
      </c>
      <c r="C60" s="27"/>
      <c r="D60" s="27"/>
      <c r="E60" s="8"/>
      <c r="F60" s="8"/>
      <c r="G60" s="8"/>
      <c r="H60" s="8"/>
      <c r="I60" s="8"/>
    </row>
    <row r="61" spans="1:9" ht="18" customHeight="1" thickBot="1" thickTop="1">
      <c r="A61" s="8"/>
      <c r="B61" s="51">
        <v>14</v>
      </c>
      <c r="C61" s="27"/>
      <c r="D61" s="27"/>
      <c r="E61" s="8"/>
      <c r="F61" s="8"/>
      <c r="G61" s="8"/>
      <c r="H61" s="8"/>
      <c r="I61" s="8"/>
    </row>
    <row r="62" spans="1:9" ht="18" customHeight="1" thickBot="1" thickTop="1">
      <c r="A62" s="8"/>
      <c r="B62" s="51">
        <v>15</v>
      </c>
      <c r="C62" s="27"/>
      <c r="D62" s="27"/>
      <c r="E62" s="8"/>
      <c r="F62" s="8"/>
      <c r="G62" s="8"/>
      <c r="H62" s="8"/>
      <c r="I62" s="8"/>
    </row>
    <row r="63" spans="1:9" ht="18" customHeight="1" thickBot="1" thickTop="1">
      <c r="A63" s="8"/>
      <c r="B63" s="51">
        <v>16</v>
      </c>
      <c r="C63" s="27"/>
      <c r="D63" s="27"/>
      <c r="E63" s="8"/>
      <c r="F63" s="8"/>
      <c r="G63" s="8"/>
      <c r="H63" s="8"/>
      <c r="I63" s="8"/>
    </row>
    <row r="64" spans="1:9" ht="18" customHeight="1" thickBot="1" thickTop="1">
      <c r="A64" s="8"/>
      <c r="B64" s="51">
        <v>17</v>
      </c>
      <c r="C64" s="27"/>
      <c r="D64" s="27"/>
      <c r="E64" s="8"/>
      <c r="F64" s="8"/>
      <c r="G64" s="8"/>
      <c r="H64" s="8"/>
      <c r="I64" s="8"/>
    </row>
    <row r="65" spans="1:9" ht="18" customHeight="1" thickBot="1" thickTop="1">
      <c r="A65" s="8"/>
      <c r="B65" s="51">
        <v>18</v>
      </c>
      <c r="C65" s="27"/>
      <c r="D65" s="27"/>
      <c r="E65" s="8"/>
      <c r="F65" s="8"/>
      <c r="G65" s="8"/>
      <c r="H65" s="8"/>
      <c r="I65" s="8"/>
    </row>
    <row r="66" spans="1:9" ht="18" customHeight="1" thickBot="1" thickTop="1">
      <c r="A66" s="8"/>
      <c r="B66" s="51">
        <v>19</v>
      </c>
      <c r="C66" s="27"/>
      <c r="D66" s="27"/>
      <c r="E66" s="8"/>
      <c r="F66" s="8"/>
      <c r="G66" s="8"/>
      <c r="H66" s="8"/>
      <c r="I66" s="8"/>
    </row>
    <row r="67" spans="1:9" ht="18" customHeight="1" thickBot="1" thickTop="1">
      <c r="A67" s="8"/>
      <c r="B67" s="51">
        <v>20</v>
      </c>
      <c r="C67" s="27"/>
      <c r="D67" s="27"/>
      <c r="E67" s="8"/>
      <c r="F67" s="8"/>
      <c r="G67" s="8"/>
      <c r="H67" s="8"/>
      <c r="I67" s="8"/>
    </row>
    <row r="68" spans="1:9" ht="18" customHeight="1" thickBot="1" thickTop="1">
      <c r="A68" s="8"/>
      <c r="B68" s="51">
        <v>21</v>
      </c>
      <c r="C68" s="27"/>
      <c r="D68" s="27"/>
      <c r="E68" s="8"/>
      <c r="F68" s="8"/>
      <c r="G68" s="8"/>
      <c r="H68" s="8"/>
      <c r="I68" s="8"/>
    </row>
    <row r="69" spans="1:9" ht="18" customHeight="1" thickBot="1" thickTop="1">
      <c r="A69" s="8"/>
      <c r="B69" s="51">
        <v>22</v>
      </c>
      <c r="C69" s="27"/>
      <c r="D69" s="27"/>
      <c r="E69" s="8"/>
      <c r="F69" s="8"/>
      <c r="G69" s="8"/>
      <c r="H69" s="8"/>
      <c r="I69" s="8"/>
    </row>
    <row r="70" spans="1:9" ht="18" customHeight="1" thickBot="1" thickTop="1">
      <c r="A70" s="8"/>
      <c r="B70" s="51">
        <v>23</v>
      </c>
      <c r="C70" s="27"/>
      <c r="D70" s="27"/>
      <c r="E70" s="8"/>
      <c r="F70" s="8"/>
      <c r="G70" s="8"/>
      <c r="H70" s="8"/>
      <c r="I70" s="8"/>
    </row>
    <row r="71" spans="1:9" ht="18" customHeight="1" thickBot="1" thickTop="1">
      <c r="A71" s="8"/>
      <c r="B71" s="51">
        <v>24</v>
      </c>
      <c r="C71" s="27"/>
      <c r="D71" s="27"/>
      <c r="E71" s="8"/>
      <c r="F71" s="8"/>
      <c r="G71" s="8"/>
      <c r="H71" s="8"/>
      <c r="I71" s="8"/>
    </row>
    <row r="72" spans="1:9" ht="18" customHeight="1" thickBot="1" thickTop="1">
      <c r="A72" s="8"/>
      <c r="B72" s="51">
        <v>25</v>
      </c>
      <c r="C72" s="27"/>
      <c r="D72" s="27"/>
      <c r="E72" s="8"/>
      <c r="F72" s="8"/>
      <c r="G72" s="8"/>
      <c r="H72" s="8"/>
      <c r="I72" s="8"/>
    </row>
    <row r="73" spans="1:9" ht="18" customHeight="1" thickBot="1" thickTop="1">
      <c r="A73" s="8"/>
      <c r="B73" s="51">
        <v>26</v>
      </c>
      <c r="C73" s="27"/>
      <c r="D73" s="27"/>
      <c r="E73" s="8"/>
      <c r="F73" s="8"/>
      <c r="G73" s="8"/>
      <c r="H73" s="8"/>
      <c r="I73" s="8"/>
    </row>
    <row r="74" spans="1:9" ht="18" customHeight="1" thickBot="1" thickTop="1">
      <c r="A74" s="8"/>
      <c r="B74" s="51">
        <v>27</v>
      </c>
      <c r="C74" s="27"/>
      <c r="D74" s="27"/>
      <c r="E74" s="8"/>
      <c r="F74" s="8"/>
      <c r="G74" s="8"/>
      <c r="H74" s="8"/>
      <c r="I74" s="8"/>
    </row>
    <row r="75" spans="1:9" ht="18" customHeight="1" thickBot="1" thickTop="1">
      <c r="A75" s="8"/>
      <c r="B75" s="51">
        <v>28</v>
      </c>
      <c r="C75" s="27"/>
      <c r="D75" s="27"/>
      <c r="E75" s="8"/>
      <c r="F75" s="8"/>
      <c r="G75" s="8"/>
      <c r="H75" s="8"/>
      <c r="I75" s="8"/>
    </row>
    <row r="76" spans="1:9" ht="18" customHeight="1" thickBot="1" thickTop="1">
      <c r="A76" s="8"/>
      <c r="B76" s="51">
        <v>29</v>
      </c>
      <c r="C76" s="27"/>
      <c r="D76" s="27"/>
      <c r="E76" s="8"/>
      <c r="F76" s="8"/>
      <c r="G76" s="8"/>
      <c r="H76" s="8"/>
      <c r="I76" s="8"/>
    </row>
    <row r="77" spans="1:9" ht="18" customHeight="1" thickBot="1" thickTop="1">
      <c r="A77" s="8"/>
      <c r="B77" s="51">
        <v>30</v>
      </c>
      <c r="C77" s="27"/>
      <c r="D77" s="27"/>
      <c r="E77" s="8"/>
      <c r="F77" s="8"/>
      <c r="G77" s="8"/>
      <c r="H77" s="8"/>
      <c r="I77" s="8"/>
    </row>
    <row r="78" spans="1:9" ht="18" customHeight="1" thickBot="1" thickTop="1">
      <c r="A78" s="8"/>
      <c r="B78" s="51">
        <v>31</v>
      </c>
      <c r="C78" s="27"/>
      <c r="D78" s="27"/>
      <c r="E78" s="8"/>
      <c r="F78" s="8"/>
      <c r="G78" s="8"/>
      <c r="H78" s="8"/>
      <c r="I78" s="8"/>
    </row>
    <row r="79" spans="1:9" ht="18" customHeight="1" thickBot="1" thickTop="1">
      <c r="A79" s="8"/>
      <c r="B79" s="51">
        <v>32</v>
      </c>
      <c r="C79" s="27"/>
      <c r="D79" s="27"/>
      <c r="E79" s="8"/>
      <c r="F79" s="8"/>
      <c r="G79" s="8"/>
      <c r="H79" s="8"/>
      <c r="I79" s="8"/>
    </row>
    <row r="80" spans="1:9" ht="18" customHeight="1" thickBot="1" thickTop="1">
      <c r="A80" s="8"/>
      <c r="B80" s="51">
        <v>33</v>
      </c>
      <c r="C80" s="27"/>
      <c r="D80" s="27"/>
      <c r="E80" s="8"/>
      <c r="F80" s="8"/>
      <c r="G80" s="8"/>
      <c r="H80" s="8"/>
      <c r="I80" s="8"/>
    </row>
    <row r="81" spans="1:9" ht="18" customHeight="1" thickBot="1" thickTop="1">
      <c r="A81" s="8"/>
      <c r="B81" s="51">
        <v>34</v>
      </c>
      <c r="C81" s="27"/>
      <c r="D81" s="27"/>
      <c r="E81" s="8"/>
      <c r="F81" s="8"/>
      <c r="G81" s="8"/>
      <c r="H81" s="8"/>
      <c r="I81" s="8"/>
    </row>
    <row r="82" spans="1:9" ht="18" customHeight="1" thickBot="1" thickTop="1">
      <c r="A82" s="8"/>
      <c r="B82" s="51">
        <v>35</v>
      </c>
      <c r="C82" s="27"/>
      <c r="D82" s="27"/>
      <c r="E82" s="8"/>
      <c r="F82" s="8"/>
      <c r="G82" s="8"/>
      <c r="H82" s="8"/>
      <c r="I82" s="8"/>
    </row>
    <row r="83" spans="1:9" ht="18" customHeight="1" thickBot="1" thickTop="1">
      <c r="A83" s="8"/>
      <c r="B83" s="51">
        <v>36</v>
      </c>
      <c r="C83" s="27"/>
      <c r="D83" s="27"/>
      <c r="E83" s="8"/>
      <c r="F83" s="8"/>
      <c r="G83" s="8"/>
      <c r="H83" s="8"/>
      <c r="I83" s="8"/>
    </row>
    <row r="84" spans="1:9" ht="18" customHeight="1" thickBot="1" thickTop="1">
      <c r="A84" s="8"/>
      <c r="B84" s="51">
        <v>37</v>
      </c>
      <c r="C84" s="27"/>
      <c r="D84" s="27"/>
      <c r="E84" s="8"/>
      <c r="F84" s="8"/>
      <c r="G84" s="8"/>
      <c r="H84" s="8"/>
      <c r="I84" s="8"/>
    </row>
    <row r="85" spans="1:9" ht="18" customHeight="1" thickBot="1" thickTop="1">
      <c r="A85" s="8"/>
      <c r="B85" s="51">
        <v>38</v>
      </c>
      <c r="C85" s="27"/>
      <c r="D85" s="27"/>
      <c r="E85" s="8"/>
      <c r="F85" s="8"/>
      <c r="G85" s="8"/>
      <c r="H85" s="8"/>
      <c r="I85" s="8"/>
    </row>
    <row r="86" spans="1:9" ht="18" customHeight="1" thickBot="1" thickTop="1">
      <c r="A86" s="8"/>
      <c r="B86" s="51">
        <v>39</v>
      </c>
      <c r="C86" s="27"/>
      <c r="D86" s="27"/>
      <c r="E86" s="8"/>
      <c r="F86" s="8"/>
      <c r="G86" s="8"/>
      <c r="H86" s="8"/>
      <c r="I86" s="8"/>
    </row>
    <row r="87" spans="1:9" ht="18" customHeight="1" thickBot="1" thickTop="1">
      <c r="A87" s="8"/>
      <c r="B87" s="51">
        <v>40</v>
      </c>
      <c r="C87" s="27"/>
      <c r="D87" s="27"/>
      <c r="E87" s="8"/>
      <c r="F87" s="8"/>
      <c r="G87" s="8"/>
      <c r="H87" s="8"/>
      <c r="I87" s="8"/>
    </row>
    <row r="88" spans="1:9" ht="18" customHeight="1" thickBot="1" thickTop="1">
      <c r="A88" s="8"/>
      <c r="B88" s="51">
        <v>41</v>
      </c>
      <c r="C88" s="27"/>
      <c r="D88" s="27"/>
      <c r="E88" s="8"/>
      <c r="F88" s="8"/>
      <c r="G88" s="8"/>
      <c r="H88" s="8"/>
      <c r="I88" s="8"/>
    </row>
    <row r="89" spans="1:9" ht="18" customHeight="1" thickBot="1" thickTop="1">
      <c r="A89" s="8"/>
      <c r="B89" s="51">
        <v>42</v>
      </c>
      <c r="C89" s="27"/>
      <c r="D89" s="27"/>
      <c r="E89" s="8"/>
      <c r="F89" s="8"/>
      <c r="G89" s="8"/>
      <c r="H89" s="8"/>
      <c r="I89" s="8"/>
    </row>
    <row r="90" spans="1:9" ht="18" customHeight="1" thickBot="1" thickTop="1">
      <c r="A90" s="8"/>
      <c r="B90" s="51">
        <v>43</v>
      </c>
      <c r="C90" s="27"/>
      <c r="D90" s="27"/>
      <c r="E90" s="8"/>
      <c r="F90" s="8"/>
      <c r="G90" s="8"/>
      <c r="H90" s="8"/>
      <c r="I90" s="8"/>
    </row>
    <row r="91" spans="1:9" ht="18" customHeight="1" thickBot="1" thickTop="1">
      <c r="A91" s="8"/>
      <c r="B91" s="51">
        <v>44</v>
      </c>
      <c r="C91" s="27"/>
      <c r="D91" s="27"/>
      <c r="E91" s="8"/>
      <c r="F91" s="8"/>
      <c r="G91" s="8"/>
      <c r="H91" s="8"/>
      <c r="I91" s="8"/>
    </row>
    <row r="92" spans="1:9" ht="18" customHeight="1" thickBot="1" thickTop="1">
      <c r="A92" s="8"/>
      <c r="B92" s="51">
        <v>45</v>
      </c>
      <c r="C92" s="27"/>
      <c r="D92" s="27"/>
      <c r="E92" s="8"/>
      <c r="F92" s="8"/>
      <c r="G92" s="8"/>
      <c r="H92" s="8"/>
      <c r="I92" s="8"/>
    </row>
    <row r="93" spans="1:9" ht="18" customHeight="1" thickBot="1" thickTop="1">
      <c r="A93" s="8"/>
      <c r="B93" s="51">
        <v>46</v>
      </c>
      <c r="C93" s="27"/>
      <c r="D93" s="27"/>
      <c r="E93" s="8"/>
      <c r="F93" s="8"/>
      <c r="G93" s="8"/>
      <c r="H93" s="8"/>
      <c r="I93" s="8"/>
    </row>
    <row r="94" spans="1:9" ht="18" customHeight="1" thickBot="1" thickTop="1">
      <c r="A94" s="8"/>
      <c r="B94" s="51">
        <v>47</v>
      </c>
      <c r="C94" s="27"/>
      <c r="D94" s="27"/>
      <c r="E94" s="8"/>
      <c r="F94" s="8"/>
      <c r="G94" s="8"/>
      <c r="H94" s="8"/>
      <c r="I94" s="8"/>
    </row>
    <row r="95" spans="1:9" ht="18" customHeight="1" thickBot="1" thickTop="1">
      <c r="A95" s="8"/>
      <c r="B95" s="51">
        <v>48</v>
      </c>
      <c r="C95" s="27"/>
      <c r="D95" s="27"/>
      <c r="E95" s="8"/>
      <c r="F95" s="8"/>
      <c r="G95" s="8"/>
      <c r="H95" s="8"/>
      <c r="I95" s="8"/>
    </row>
    <row r="96" spans="1:9" ht="18" customHeight="1" thickBot="1" thickTop="1">
      <c r="A96" s="8"/>
      <c r="B96" s="51">
        <v>49</v>
      </c>
      <c r="C96" s="27"/>
      <c r="D96" s="27"/>
      <c r="E96" s="8"/>
      <c r="F96" s="8"/>
      <c r="G96" s="8"/>
      <c r="H96" s="8"/>
      <c r="I96" s="8"/>
    </row>
    <row r="97" spans="1:9" ht="18" customHeight="1" thickBot="1" thickTop="1">
      <c r="A97" s="8"/>
      <c r="B97" s="51">
        <v>50</v>
      </c>
      <c r="C97" s="27"/>
      <c r="D97" s="27"/>
      <c r="E97" s="8"/>
      <c r="F97" s="8"/>
      <c r="G97" s="8"/>
      <c r="H97" s="8"/>
      <c r="I97" s="8"/>
    </row>
    <row r="98" spans="1:9" ht="18" customHeight="1" thickBot="1" thickTop="1">
      <c r="A98" s="8"/>
      <c r="B98" s="51">
        <v>51</v>
      </c>
      <c r="C98" s="27"/>
      <c r="D98" s="27"/>
      <c r="E98" s="8"/>
      <c r="F98" s="8"/>
      <c r="G98" s="8"/>
      <c r="H98" s="8"/>
      <c r="I98" s="8"/>
    </row>
    <row r="99" spans="1:9" ht="18" customHeight="1" thickBot="1" thickTop="1">
      <c r="A99" s="8"/>
      <c r="B99" s="51">
        <v>52</v>
      </c>
      <c r="C99" s="27"/>
      <c r="D99" s="27"/>
      <c r="E99" s="8"/>
      <c r="F99" s="8"/>
      <c r="G99" s="8"/>
      <c r="H99" s="8"/>
      <c r="I99" s="8"/>
    </row>
    <row r="100" spans="1:9" ht="18" customHeight="1" thickBot="1" thickTop="1">
      <c r="A100" s="8"/>
      <c r="B100" s="51">
        <v>53</v>
      </c>
      <c r="C100" s="27"/>
      <c r="D100" s="27"/>
      <c r="E100" s="8"/>
      <c r="F100" s="8"/>
      <c r="G100" s="8"/>
      <c r="H100" s="8"/>
      <c r="I100" s="8"/>
    </row>
    <row r="101" spans="1:9" ht="18" customHeight="1" thickBot="1" thickTop="1">
      <c r="A101" s="8"/>
      <c r="B101" s="51">
        <v>54</v>
      </c>
      <c r="C101" s="27"/>
      <c r="D101" s="27"/>
      <c r="E101" s="8"/>
      <c r="F101" s="8"/>
      <c r="G101" s="8"/>
      <c r="H101" s="8"/>
      <c r="I101" s="8"/>
    </row>
    <row r="102" spans="1:9" ht="18" customHeight="1" thickBot="1" thickTop="1">
      <c r="A102" s="8"/>
      <c r="B102" s="51">
        <v>55</v>
      </c>
      <c r="C102" s="27"/>
      <c r="D102" s="27"/>
      <c r="E102" s="8"/>
      <c r="F102" s="8"/>
      <c r="G102" s="8"/>
      <c r="H102" s="8"/>
      <c r="I102" s="8"/>
    </row>
    <row r="103" spans="1:9" ht="18" customHeight="1" thickBot="1" thickTop="1">
      <c r="A103" s="8"/>
      <c r="B103" s="51">
        <v>56</v>
      </c>
      <c r="C103" s="27"/>
      <c r="D103" s="27"/>
      <c r="E103" s="8"/>
      <c r="F103" s="8"/>
      <c r="G103" s="8"/>
      <c r="H103" s="8"/>
      <c r="I103" s="8"/>
    </row>
    <row r="104" spans="1:9" ht="18" customHeight="1" thickBot="1" thickTop="1">
      <c r="A104" s="8"/>
      <c r="B104" s="51">
        <v>57</v>
      </c>
      <c r="C104" s="27"/>
      <c r="D104" s="27"/>
      <c r="E104" s="8"/>
      <c r="F104" s="8"/>
      <c r="G104" s="8"/>
      <c r="H104" s="8"/>
      <c r="I104" s="8"/>
    </row>
    <row r="105" spans="1:9" ht="18" customHeight="1" thickBot="1" thickTop="1">
      <c r="A105" s="8"/>
      <c r="B105" s="51">
        <v>58</v>
      </c>
      <c r="C105" s="27"/>
      <c r="D105" s="27"/>
      <c r="E105" s="8"/>
      <c r="F105" s="8"/>
      <c r="G105" s="8"/>
      <c r="H105" s="8"/>
      <c r="I105" s="8"/>
    </row>
    <row r="106" spans="1:9" ht="18" customHeight="1" thickBot="1" thickTop="1">
      <c r="A106" s="8"/>
      <c r="B106" s="51">
        <v>59</v>
      </c>
      <c r="C106" s="27"/>
      <c r="D106" s="27"/>
      <c r="E106" s="8"/>
      <c r="F106" s="8"/>
      <c r="G106" s="8"/>
      <c r="H106" s="8"/>
      <c r="I106" s="8"/>
    </row>
    <row r="107" spans="1:9" ht="18" customHeight="1" thickBot="1" thickTop="1">
      <c r="A107" s="8"/>
      <c r="B107" s="51">
        <v>60</v>
      </c>
      <c r="C107" s="27"/>
      <c r="D107" s="27"/>
      <c r="E107" s="8"/>
      <c r="F107" s="8"/>
      <c r="G107" s="8"/>
      <c r="H107" s="8"/>
      <c r="I107" s="8"/>
    </row>
    <row r="108" spans="1:9" ht="18" customHeight="1" thickBot="1" thickTop="1">
      <c r="A108" s="8"/>
      <c r="B108" s="51">
        <v>61</v>
      </c>
      <c r="C108" s="27"/>
      <c r="D108" s="27"/>
      <c r="E108" s="8"/>
      <c r="F108" s="8"/>
      <c r="G108" s="8"/>
      <c r="H108" s="8"/>
      <c r="I108" s="8"/>
    </row>
    <row r="109" spans="1:9" ht="18" customHeight="1" thickBot="1" thickTop="1">
      <c r="A109" s="8"/>
      <c r="B109" s="51">
        <v>62</v>
      </c>
      <c r="C109" s="27"/>
      <c r="D109" s="27"/>
      <c r="E109" s="8"/>
      <c r="F109" s="8"/>
      <c r="G109" s="8"/>
      <c r="H109" s="8"/>
      <c r="I109" s="8"/>
    </row>
    <row r="110" spans="1:9" ht="18" customHeight="1" thickBot="1" thickTop="1">
      <c r="A110" s="8"/>
      <c r="B110" s="51">
        <v>63</v>
      </c>
      <c r="C110" s="27"/>
      <c r="D110" s="27"/>
      <c r="E110" s="8"/>
      <c r="F110" s="8"/>
      <c r="G110" s="8"/>
      <c r="H110" s="8"/>
      <c r="I110" s="8"/>
    </row>
    <row r="111" spans="1:9" ht="18" customHeight="1" thickBot="1" thickTop="1">
      <c r="A111" s="8"/>
      <c r="B111" s="51">
        <v>64</v>
      </c>
      <c r="C111" s="27"/>
      <c r="D111" s="27"/>
      <c r="E111" s="8"/>
      <c r="F111" s="8"/>
      <c r="G111" s="8"/>
      <c r="H111" s="8"/>
      <c r="I111" s="8"/>
    </row>
    <row r="112" spans="1:9" ht="18" customHeight="1" thickBot="1" thickTop="1">
      <c r="A112" s="8"/>
      <c r="B112" s="51">
        <v>65</v>
      </c>
      <c r="C112" s="27"/>
      <c r="D112" s="27"/>
      <c r="E112" s="8"/>
      <c r="F112" s="8"/>
      <c r="G112" s="8"/>
      <c r="H112" s="8"/>
      <c r="I112" s="8"/>
    </row>
    <row r="113" spans="1:9" ht="18" customHeight="1" thickBot="1" thickTop="1">
      <c r="A113" s="8"/>
      <c r="B113" s="51">
        <v>66</v>
      </c>
      <c r="C113" s="27"/>
      <c r="D113" s="27"/>
      <c r="E113" s="8"/>
      <c r="F113" s="8"/>
      <c r="G113" s="8"/>
      <c r="H113" s="8"/>
      <c r="I113" s="8"/>
    </row>
    <row r="114" spans="1:9" ht="18" customHeight="1" thickBot="1" thickTop="1">
      <c r="A114" s="8"/>
      <c r="B114" s="51">
        <v>67</v>
      </c>
      <c r="C114" s="27"/>
      <c r="D114" s="27"/>
      <c r="E114" s="8"/>
      <c r="F114" s="8"/>
      <c r="G114" s="8"/>
      <c r="H114" s="8"/>
      <c r="I114" s="8"/>
    </row>
    <row r="115" spans="1:9" ht="18" customHeight="1" thickBot="1" thickTop="1">
      <c r="A115" s="8"/>
      <c r="B115" s="51">
        <v>68</v>
      </c>
      <c r="C115" s="27"/>
      <c r="D115" s="27"/>
      <c r="E115" s="8"/>
      <c r="F115" s="8"/>
      <c r="G115" s="8"/>
      <c r="H115" s="8"/>
      <c r="I115" s="8"/>
    </row>
    <row r="116" spans="1:9" ht="18" customHeight="1" thickBot="1" thickTop="1">
      <c r="A116" s="8"/>
      <c r="B116" s="51">
        <v>69</v>
      </c>
      <c r="C116" s="27"/>
      <c r="D116" s="27"/>
      <c r="E116" s="8"/>
      <c r="F116" s="8"/>
      <c r="G116" s="8"/>
      <c r="H116" s="8"/>
      <c r="I116" s="8"/>
    </row>
    <row r="117" spans="1:9" ht="18" customHeight="1" thickBot="1" thickTop="1">
      <c r="A117" s="8"/>
      <c r="B117" s="51">
        <v>70</v>
      </c>
      <c r="C117" s="27"/>
      <c r="D117" s="27"/>
      <c r="E117" s="8"/>
      <c r="F117" s="8"/>
      <c r="G117" s="8"/>
      <c r="H117" s="8"/>
      <c r="I117" s="8"/>
    </row>
    <row r="118" spans="1:9" ht="18" customHeight="1" thickBot="1" thickTop="1">
      <c r="A118" s="8"/>
      <c r="B118" s="51">
        <v>71</v>
      </c>
      <c r="C118" s="27"/>
      <c r="D118" s="27"/>
      <c r="E118" s="8"/>
      <c r="F118" s="8"/>
      <c r="G118" s="8"/>
      <c r="H118" s="8"/>
      <c r="I118" s="8"/>
    </row>
    <row r="119" spans="1:9" ht="18" customHeight="1" thickBot="1" thickTop="1">
      <c r="A119" s="8"/>
      <c r="B119" s="51">
        <v>72</v>
      </c>
      <c r="C119" s="27"/>
      <c r="D119" s="27"/>
      <c r="E119" s="8"/>
      <c r="F119" s="8"/>
      <c r="G119" s="8"/>
      <c r="H119" s="8"/>
      <c r="I119" s="8"/>
    </row>
    <row r="120" spans="1:9" ht="18" customHeight="1" thickBot="1" thickTop="1">
      <c r="A120" s="8"/>
      <c r="B120" s="51">
        <v>73</v>
      </c>
      <c r="C120" s="27"/>
      <c r="D120" s="27"/>
      <c r="E120" s="8"/>
      <c r="F120" s="8"/>
      <c r="G120" s="8"/>
      <c r="H120" s="8"/>
      <c r="I120" s="8"/>
    </row>
    <row r="121" spans="1:9" ht="18" customHeight="1" thickBot="1" thickTop="1">
      <c r="A121" s="8"/>
      <c r="B121" s="51">
        <v>74</v>
      </c>
      <c r="C121" s="27"/>
      <c r="D121" s="27"/>
      <c r="E121" s="8"/>
      <c r="F121" s="8"/>
      <c r="G121" s="8"/>
      <c r="H121" s="8"/>
      <c r="I121" s="8"/>
    </row>
    <row r="122" spans="1:9" ht="18" customHeight="1" thickBot="1" thickTop="1">
      <c r="A122" s="8"/>
      <c r="B122" s="51">
        <v>75</v>
      </c>
      <c r="C122" s="27"/>
      <c r="D122" s="27"/>
      <c r="E122" s="8"/>
      <c r="F122" s="8"/>
      <c r="G122" s="8"/>
      <c r="H122" s="8"/>
      <c r="I122" s="8"/>
    </row>
    <row r="123" spans="1:9" ht="18" customHeight="1" thickBot="1" thickTop="1">
      <c r="A123" s="8"/>
      <c r="B123" s="51">
        <v>76</v>
      </c>
      <c r="C123" s="27"/>
      <c r="D123" s="27"/>
      <c r="E123" s="8"/>
      <c r="F123" s="8"/>
      <c r="G123" s="8"/>
      <c r="H123" s="8"/>
      <c r="I123" s="8"/>
    </row>
    <row r="124" spans="1:9" ht="18" customHeight="1" thickBot="1" thickTop="1">
      <c r="A124" s="8"/>
      <c r="B124" s="51">
        <v>77</v>
      </c>
      <c r="C124" s="27"/>
      <c r="D124" s="27"/>
      <c r="E124" s="8"/>
      <c r="F124" s="8"/>
      <c r="G124" s="8"/>
      <c r="H124" s="8"/>
      <c r="I124" s="8"/>
    </row>
    <row r="125" spans="1:9" ht="18" customHeight="1" thickBot="1" thickTop="1">
      <c r="A125" s="8"/>
      <c r="B125" s="51">
        <v>78</v>
      </c>
      <c r="C125" s="27"/>
      <c r="D125" s="27"/>
      <c r="E125" s="8"/>
      <c r="F125" s="8"/>
      <c r="G125" s="8"/>
      <c r="H125" s="8"/>
      <c r="I125" s="8"/>
    </row>
    <row r="126" spans="1:9" ht="18" customHeight="1" thickBot="1" thickTop="1">
      <c r="A126" s="8"/>
      <c r="B126" s="51">
        <v>79</v>
      </c>
      <c r="C126" s="27"/>
      <c r="D126" s="27"/>
      <c r="E126" s="8"/>
      <c r="F126" s="8"/>
      <c r="G126" s="8"/>
      <c r="H126" s="8"/>
      <c r="I126" s="8"/>
    </row>
    <row r="127" spans="1:9" ht="18" customHeight="1" thickBot="1" thickTop="1">
      <c r="A127" s="8"/>
      <c r="B127" s="51">
        <v>80</v>
      </c>
      <c r="C127" s="27"/>
      <c r="D127" s="27"/>
      <c r="E127" s="8"/>
      <c r="F127" s="8"/>
      <c r="G127" s="8"/>
      <c r="H127" s="8"/>
      <c r="I127" s="8"/>
    </row>
    <row r="128" spans="1:9" ht="18" customHeight="1" thickBot="1" thickTop="1">
      <c r="A128" s="8"/>
      <c r="B128" s="51">
        <v>81</v>
      </c>
      <c r="C128" s="27"/>
      <c r="D128" s="27"/>
      <c r="E128" s="8"/>
      <c r="F128" s="8"/>
      <c r="G128" s="8"/>
      <c r="H128" s="8"/>
      <c r="I128" s="8"/>
    </row>
    <row r="129" spans="1:9" ht="15" thickBot="1" thickTop="1">
      <c r="A129" s="8"/>
      <c r="B129" s="34"/>
      <c r="C129" s="34"/>
      <c r="D129" s="34"/>
      <c r="E129" s="8"/>
      <c r="F129" s="8"/>
      <c r="G129" s="8"/>
      <c r="H129" s="8"/>
      <c r="I129" s="8"/>
    </row>
    <row r="130" spans="1:9" ht="162" customHeight="1" thickBot="1" thickTop="1">
      <c r="A130" s="8"/>
      <c r="B130" s="53" t="s">
        <v>104</v>
      </c>
      <c r="C130" s="118" t="s">
        <v>104</v>
      </c>
      <c r="D130" s="119"/>
      <c r="E130" s="56" t="s">
        <v>114</v>
      </c>
      <c r="F130" s="8"/>
      <c r="G130" s="8"/>
      <c r="H130" s="8"/>
      <c r="I130" s="8"/>
    </row>
    <row r="131" spans="1:9" ht="162" customHeight="1" thickBot="1" thickTop="1">
      <c r="A131" s="8"/>
      <c r="B131" s="53" t="s">
        <v>115</v>
      </c>
      <c r="C131" s="118" t="s">
        <v>234</v>
      </c>
      <c r="D131" s="119"/>
      <c r="E131" s="56" t="s">
        <v>114</v>
      </c>
      <c r="F131" s="8"/>
      <c r="G131" s="8"/>
      <c r="H131" s="8"/>
      <c r="I131" s="8"/>
    </row>
    <row r="132" spans="1:9" ht="14.25" thickTop="1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3.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3.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3.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3.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3.5">
      <c r="A137" s="8"/>
      <c r="B137" s="8"/>
      <c r="C137" s="8"/>
      <c r="D137" s="8"/>
      <c r="E137" s="8"/>
      <c r="F137" s="8"/>
      <c r="G137" s="8"/>
      <c r="H137" s="8"/>
      <c r="I137" s="8"/>
    </row>
  </sheetData>
  <sheetProtection password="936B" sheet="1" objects="1" scenarios="1"/>
  <mergeCells count="5">
    <mergeCell ref="B11:C11"/>
    <mergeCell ref="C130:D130"/>
    <mergeCell ref="C7:D7"/>
    <mergeCell ref="C131:D131"/>
    <mergeCell ref="C46:D46"/>
  </mergeCells>
  <conditionalFormatting sqref="C33">
    <cfRule type="cellIs" priority="1" dxfId="9" operator="equal" stopIfTrue="1">
      <formula>"デザインと色をお選び下さい"</formula>
    </cfRule>
  </conditionalFormatting>
  <conditionalFormatting sqref="C14">
    <cfRule type="cellIs" priority="2" dxfId="9" operator="equal" stopIfTrue="1">
      <formula>"あり"</formula>
    </cfRule>
  </conditionalFormatting>
  <conditionalFormatting sqref="C17">
    <cfRule type="cellIs" priority="3" dxfId="9" operator="notEqual" stopIfTrue="1">
      <formula>"なし"</formula>
    </cfRule>
  </conditionalFormatting>
  <conditionalFormatting sqref="C48:D128">
    <cfRule type="expression" priority="4" dxfId="10" stopIfTrue="1">
      <formula>OR(AND($C$37="1句",($D$38+26)&lt;ROW()),AND($C$37="2句",($D$38+53)&lt;ROW()))</formula>
    </cfRule>
  </conditionalFormatting>
  <dataValidations count="5">
    <dataValidation type="list" allowBlank="1" showInputMessage="1" showErrorMessage="1" sqref="C28">
      <formula1>"ベーシック,シンプル,ドット"</formula1>
    </dataValidation>
    <dataValidation type="list" allowBlank="1" showInputMessage="1" showErrorMessage="1" sqref="C30">
      <formula1>"01,02,03,04,05,06,07,08,09,10,11,12,13,14,15,16,17,18,19,20,21,22,23,24"</formula1>
    </dataValidation>
    <dataValidation type="list" allowBlank="1" showInputMessage="1" showErrorMessage="1" sqref="C37">
      <formula1>"1句,2句,3句"</formula1>
    </dataValidation>
    <dataValidation type="list" allowBlank="1" showInputMessage="1" showErrorMessage="1" sqref="C14">
      <formula1>"なし,あり"</formula1>
    </dataValidation>
    <dataValidation type="list" allowBlank="1" showInputMessage="1" showErrorMessage="1" sqref="C17">
      <formula1>"なし,30冊,60冊,90冊,120冊,150冊"</formula1>
    </dataValidation>
  </dataValidations>
  <printOptions/>
  <pageMargins left="0.75" right="0.75" top="1" bottom="1" header="0.512" footer="0.512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F8" sqref="F8"/>
    </sheetView>
  </sheetViews>
  <sheetFormatPr defaultColWidth="9.00390625" defaultRowHeight="13.5"/>
  <cols>
    <col min="1" max="1" width="3.625" style="98" customWidth="1"/>
    <col min="2" max="2" width="11.625" style="72" customWidth="1"/>
    <col min="3" max="3" width="5.625" style="74" customWidth="1"/>
    <col min="4" max="4" width="5.625" style="72" customWidth="1"/>
    <col min="5" max="5" width="3.625" style="74" customWidth="1"/>
    <col min="6" max="6" width="7.625" style="72" customWidth="1"/>
    <col min="7" max="7" width="10.625" style="74" customWidth="1"/>
    <col min="8" max="8" width="11.625" style="62" customWidth="1"/>
    <col min="9" max="9" width="5.625" style="78" customWidth="1"/>
    <col min="10" max="10" width="5.625" style="62" customWidth="1"/>
    <col min="11" max="11" width="3.625" style="78" customWidth="1"/>
    <col min="12" max="12" width="7.625" style="62" customWidth="1"/>
    <col min="13" max="13" width="10.625" style="78" customWidth="1"/>
    <col min="14" max="14" width="3.625" style="98" customWidth="1"/>
    <col min="15" max="16384" width="9.00390625" style="4" customWidth="1"/>
  </cols>
  <sheetData>
    <row r="1" spans="1:26" ht="42" customHeight="1">
      <c r="A1" s="93"/>
      <c r="B1" s="71"/>
      <c r="C1" s="73"/>
      <c r="D1" s="73" t="s">
        <v>132</v>
      </c>
      <c r="E1" s="73"/>
      <c r="F1" s="75"/>
      <c r="G1" s="76"/>
      <c r="H1" s="71"/>
      <c r="I1" s="77"/>
      <c r="J1" s="71"/>
      <c r="K1" s="77"/>
      <c r="L1" s="71"/>
      <c r="M1" s="77"/>
      <c r="N1" s="93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4.25">
      <c r="A2" s="9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5" customFormat="1" ht="15" thickBot="1">
      <c r="A3" s="9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4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6" customFormat="1" ht="270" customHeight="1" thickBot="1">
      <c r="A4" s="95">
        <v>1</v>
      </c>
      <c r="B4" s="79"/>
      <c r="C4" s="80"/>
      <c r="D4" s="81" t="str">
        <f>レイアウト!C10</f>
        <v>　　　　写真１</v>
      </c>
      <c r="E4" s="80"/>
      <c r="F4" s="81"/>
      <c r="G4" s="82"/>
      <c r="H4" s="8"/>
      <c r="I4" s="8"/>
      <c r="J4" s="8"/>
      <c r="K4" s="8"/>
      <c r="L4" s="8"/>
      <c r="M4" s="8"/>
      <c r="N4" s="95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5" customFormat="1" ht="15" thickBot="1">
      <c r="A5" s="96"/>
      <c r="B5" s="88"/>
      <c r="C5" s="89"/>
      <c r="D5" s="88"/>
      <c r="E5" s="89"/>
      <c r="F5" s="88"/>
      <c r="G5" s="89"/>
      <c r="H5" s="8"/>
      <c r="I5" s="8"/>
      <c r="J5" s="8"/>
      <c r="K5" s="8"/>
      <c r="L5" s="8"/>
      <c r="M5" s="8"/>
      <c r="N5" s="9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6" customFormat="1" ht="270" customHeight="1" thickBot="1">
      <c r="A6" s="95">
        <f>A4+2</f>
        <v>3</v>
      </c>
      <c r="B6" s="83"/>
      <c r="C6" s="84"/>
      <c r="D6" s="85" t="str">
        <f>"　　　　"&amp;'■入力シート'!C43</f>
        <v>　　　　</v>
      </c>
      <c r="E6" s="84" t="str">
        <f>"　　　　"&amp;'■入力シート'!C45</f>
        <v>　　　　</v>
      </c>
      <c r="F6" s="85"/>
      <c r="G6" s="86"/>
      <c r="H6" s="83"/>
      <c r="I6" s="84"/>
      <c r="J6" s="85"/>
      <c r="K6" s="84"/>
      <c r="L6" s="85"/>
      <c r="M6" s="86"/>
      <c r="N6" s="95">
        <f>N4+2</f>
        <v>2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5" customFormat="1" ht="15" thickBot="1">
      <c r="A7" s="96"/>
      <c r="B7" s="87">
        <f>C7+1</f>
        <v>6</v>
      </c>
      <c r="C7" s="87">
        <f>D7+1</f>
        <v>5</v>
      </c>
      <c r="D7" s="87">
        <f>E7+1</f>
        <v>4</v>
      </c>
      <c r="E7" s="87">
        <f>F7+1</f>
        <v>3</v>
      </c>
      <c r="F7" s="87">
        <f>G7+1</f>
        <v>2</v>
      </c>
      <c r="G7" s="87">
        <v>1</v>
      </c>
      <c r="H7" s="89"/>
      <c r="I7" s="8"/>
      <c r="J7" s="8"/>
      <c r="K7" s="8"/>
      <c r="L7" s="8"/>
      <c r="M7" s="8"/>
      <c r="N7" s="9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6" customFormat="1" ht="270" customHeight="1" thickBot="1">
      <c r="A8" s="95">
        <f>A6+2</f>
        <v>5</v>
      </c>
      <c r="B8" s="83">
        <f aca="true" ca="1" t="shared" si="0" ref="B8:G8">IF(INDIRECT(ADDRESS(30+B7,3,,,"レイアウト"))="","",INDIRECT(ADDRESS(30+B7,3,,,"レイアウト")))</f>
      </c>
      <c r="C8" s="92">
        <f ca="1" t="shared" si="0"/>
      </c>
      <c r="D8" s="85">
        <f ca="1" t="shared" si="0"/>
      </c>
      <c r="E8" s="92">
        <f ca="1" t="shared" si="0"/>
      </c>
      <c r="F8" s="85">
        <f ca="1" t="shared" si="0"/>
      </c>
      <c r="G8" s="91">
        <f ca="1" t="shared" si="0"/>
      </c>
      <c r="H8" s="83"/>
      <c r="I8" s="84"/>
      <c r="J8" s="85"/>
      <c r="K8" s="84"/>
      <c r="L8" s="85"/>
      <c r="M8" s="86"/>
      <c r="N8" s="95">
        <f>N6+2</f>
        <v>4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s="5" customFormat="1" ht="15" thickBot="1">
      <c r="A9" s="96"/>
      <c r="B9" s="87">
        <f aca="true" t="shared" si="1" ref="B9:G9">C9+1</f>
        <v>18</v>
      </c>
      <c r="C9" s="87">
        <f t="shared" si="1"/>
        <v>17</v>
      </c>
      <c r="D9" s="87">
        <f t="shared" si="1"/>
        <v>16</v>
      </c>
      <c r="E9" s="87">
        <f t="shared" si="1"/>
        <v>15</v>
      </c>
      <c r="F9" s="87">
        <f t="shared" si="1"/>
        <v>14</v>
      </c>
      <c r="G9" s="87">
        <f t="shared" si="1"/>
        <v>13</v>
      </c>
      <c r="H9" s="87">
        <f aca="true" t="shared" si="2" ref="H9:K39">I9+1</f>
        <v>12</v>
      </c>
      <c r="I9" s="87">
        <f t="shared" si="2"/>
        <v>11</v>
      </c>
      <c r="J9" s="87">
        <f t="shared" si="2"/>
        <v>10</v>
      </c>
      <c r="K9" s="87">
        <f t="shared" si="2"/>
        <v>9</v>
      </c>
      <c r="L9" s="87">
        <f>M9+1</f>
        <v>8</v>
      </c>
      <c r="M9" s="87">
        <f>B7+1</f>
        <v>7</v>
      </c>
      <c r="N9" s="9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6" customFormat="1" ht="270" customHeight="1" thickBot="1">
      <c r="A10" s="95">
        <f>A8+2</f>
        <v>7</v>
      </c>
      <c r="B10" s="83">
        <f aca="true" ca="1" t="shared" si="3" ref="B10:M10">IF(INDIRECT(ADDRESS(30+B9,3,,,"レイアウト"))="","",INDIRECT(ADDRESS(30+B9,3,,,"レイアウト")))</f>
      </c>
      <c r="C10" s="92">
        <f ca="1" t="shared" si="3"/>
      </c>
      <c r="D10" s="85">
        <f ca="1" t="shared" si="3"/>
      </c>
      <c r="E10" s="92">
        <f ca="1" t="shared" si="3"/>
      </c>
      <c r="F10" s="85">
        <f ca="1" t="shared" si="3"/>
      </c>
      <c r="G10" s="91">
        <f ca="1" t="shared" si="3"/>
      </c>
      <c r="H10" s="83">
        <f ca="1" t="shared" si="3"/>
      </c>
      <c r="I10" s="92">
        <f ca="1" t="shared" si="3"/>
      </c>
      <c r="J10" s="85">
        <f ca="1" t="shared" si="3"/>
      </c>
      <c r="K10" s="92">
        <f ca="1" t="shared" si="3"/>
      </c>
      <c r="L10" s="85">
        <f ca="1" t="shared" si="3"/>
      </c>
      <c r="M10" s="91">
        <f ca="1" t="shared" si="3"/>
      </c>
      <c r="N10" s="95">
        <f>N8+2</f>
        <v>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5" customFormat="1" ht="15" thickBot="1">
      <c r="A11" s="96"/>
      <c r="B11" s="87">
        <f aca="true" t="shared" si="4" ref="B11:G11">C11+1</f>
        <v>30</v>
      </c>
      <c r="C11" s="87">
        <f t="shared" si="4"/>
        <v>29</v>
      </c>
      <c r="D11" s="87">
        <f t="shared" si="4"/>
        <v>28</v>
      </c>
      <c r="E11" s="87">
        <f t="shared" si="4"/>
        <v>27</v>
      </c>
      <c r="F11" s="87">
        <f t="shared" si="4"/>
        <v>26</v>
      </c>
      <c r="G11" s="87">
        <f t="shared" si="4"/>
        <v>25</v>
      </c>
      <c r="H11" s="87">
        <f t="shared" si="2"/>
        <v>24</v>
      </c>
      <c r="I11" s="87">
        <f t="shared" si="2"/>
        <v>23</v>
      </c>
      <c r="J11" s="87">
        <f t="shared" si="2"/>
        <v>22</v>
      </c>
      <c r="K11" s="87">
        <f t="shared" si="2"/>
        <v>21</v>
      </c>
      <c r="L11" s="87">
        <f>M11+1</f>
        <v>20</v>
      </c>
      <c r="M11" s="87">
        <f>B9+1</f>
        <v>19</v>
      </c>
      <c r="N11" s="96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6" customFormat="1" ht="270" customHeight="1" thickBot="1">
      <c r="A12" s="95">
        <f>A10+2</f>
        <v>9</v>
      </c>
      <c r="B12" s="83">
        <f aca="true" ca="1" t="shared" si="5" ref="B12:M12">IF(INDIRECT(ADDRESS(30+B11,3,,,"レイアウト"))="","",INDIRECT(ADDRESS(30+B11,3,,,"レイアウト")))</f>
      </c>
      <c r="C12" s="92">
        <f ca="1" t="shared" si="5"/>
      </c>
      <c r="D12" s="85">
        <f ca="1" t="shared" si="5"/>
      </c>
      <c r="E12" s="92">
        <f ca="1" t="shared" si="5"/>
      </c>
      <c r="F12" s="85">
        <f ca="1" t="shared" si="5"/>
      </c>
      <c r="G12" s="91">
        <f ca="1" t="shared" si="5"/>
      </c>
      <c r="H12" s="83">
        <f ca="1" t="shared" si="5"/>
      </c>
      <c r="I12" s="92">
        <f ca="1" t="shared" si="5"/>
      </c>
      <c r="J12" s="85">
        <f ca="1" t="shared" si="5"/>
      </c>
      <c r="K12" s="92">
        <f ca="1" t="shared" si="5"/>
      </c>
      <c r="L12" s="85">
        <f ca="1" t="shared" si="5"/>
      </c>
      <c r="M12" s="91">
        <f ca="1" t="shared" si="5"/>
      </c>
      <c r="N12" s="95">
        <f>N10+2</f>
        <v>8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5" customFormat="1" ht="15" thickBot="1">
      <c r="A13" s="96"/>
      <c r="B13" s="87">
        <f aca="true" t="shared" si="6" ref="B13:G13">C13+1</f>
        <v>42</v>
      </c>
      <c r="C13" s="87">
        <f t="shared" si="6"/>
        <v>41</v>
      </c>
      <c r="D13" s="87">
        <f t="shared" si="6"/>
        <v>40</v>
      </c>
      <c r="E13" s="87">
        <f t="shared" si="6"/>
        <v>39</v>
      </c>
      <c r="F13" s="87">
        <f t="shared" si="6"/>
        <v>38</v>
      </c>
      <c r="G13" s="87">
        <f t="shared" si="6"/>
        <v>37</v>
      </c>
      <c r="H13" s="87">
        <f t="shared" si="2"/>
        <v>36</v>
      </c>
      <c r="I13" s="87">
        <f t="shared" si="2"/>
        <v>35</v>
      </c>
      <c r="J13" s="87">
        <f t="shared" si="2"/>
        <v>34</v>
      </c>
      <c r="K13" s="87">
        <f t="shared" si="2"/>
        <v>33</v>
      </c>
      <c r="L13" s="87">
        <f>M13+1</f>
        <v>32</v>
      </c>
      <c r="M13" s="87">
        <f>B11+1</f>
        <v>31</v>
      </c>
      <c r="N13" s="96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6" customFormat="1" ht="270" customHeight="1" thickBot="1">
      <c r="A14" s="95">
        <f>A12+2</f>
        <v>11</v>
      </c>
      <c r="B14" s="83">
        <f aca="true" ca="1" t="shared" si="7" ref="B14:M14">IF(INDIRECT(ADDRESS(30+B13,3,,,"レイアウト"))="","",INDIRECT(ADDRESS(30+B13,3,,,"レイアウト")))</f>
      </c>
      <c r="C14" s="92">
        <f ca="1" t="shared" si="7"/>
      </c>
      <c r="D14" s="85">
        <f ca="1" t="shared" si="7"/>
      </c>
      <c r="E14" s="92">
        <f ca="1" t="shared" si="7"/>
      </c>
      <c r="F14" s="85">
        <f ca="1" t="shared" si="7"/>
      </c>
      <c r="G14" s="91">
        <f ca="1" t="shared" si="7"/>
      </c>
      <c r="H14" s="83">
        <f ca="1" t="shared" si="7"/>
      </c>
      <c r="I14" s="92">
        <f ca="1" t="shared" si="7"/>
      </c>
      <c r="J14" s="85">
        <f ca="1" t="shared" si="7"/>
      </c>
      <c r="K14" s="92">
        <f ca="1" t="shared" si="7"/>
      </c>
      <c r="L14" s="85">
        <f ca="1" t="shared" si="7"/>
      </c>
      <c r="M14" s="91">
        <f ca="1" t="shared" si="7"/>
      </c>
      <c r="N14" s="95">
        <f>N12+2</f>
        <v>10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5" customFormat="1" ht="15" thickBot="1">
      <c r="A15" s="96"/>
      <c r="B15" s="87">
        <f aca="true" t="shared" si="8" ref="B15:G15">C15+1</f>
        <v>54</v>
      </c>
      <c r="C15" s="87">
        <f t="shared" si="8"/>
        <v>53</v>
      </c>
      <c r="D15" s="87">
        <f t="shared" si="8"/>
        <v>52</v>
      </c>
      <c r="E15" s="87">
        <f t="shared" si="8"/>
        <v>51</v>
      </c>
      <c r="F15" s="87">
        <f t="shared" si="8"/>
        <v>50</v>
      </c>
      <c r="G15" s="87">
        <f t="shared" si="8"/>
        <v>49</v>
      </c>
      <c r="H15" s="87">
        <f t="shared" si="2"/>
        <v>48</v>
      </c>
      <c r="I15" s="87">
        <f t="shared" si="2"/>
        <v>47</v>
      </c>
      <c r="J15" s="87">
        <f t="shared" si="2"/>
        <v>46</v>
      </c>
      <c r="K15" s="87">
        <f t="shared" si="2"/>
        <v>45</v>
      </c>
      <c r="L15" s="87">
        <f>M15+1</f>
        <v>44</v>
      </c>
      <c r="M15" s="87">
        <f>B13+1</f>
        <v>43</v>
      </c>
      <c r="N15" s="96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6" customFormat="1" ht="270" customHeight="1" thickBot="1">
      <c r="A16" s="95">
        <f>A14+2</f>
        <v>13</v>
      </c>
      <c r="B16" s="83">
        <f aca="true" ca="1" t="shared" si="9" ref="B16:M16">IF(INDIRECT(ADDRESS(30+B15,3,,,"レイアウト"))="","",INDIRECT(ADDRESS(30+B15,3,,,"レイアウト")))</f>
      </c>
      <c r="C16" s="92">
        <f ca="1" t="shared" si="9"/>
      </c>
      <c r="D16" s="85">
        <f ca="1" t="shared" si="9"/>
      </c>
      <c r="E16" s="92">
        <f ca="1" t="shared" si="9"/>
      </c>
      <c r="F16" s="85">
        <f ca="1" t="shared" si="9"/>
      </c>
      <c r="G16" s="91">
        <f ca="1" t="shared" si="9"/>
      </c>
      <c r="H16" s="83">
        <f ca="1" t="shared" si="9"/>
      </c>
      <c r="I16" s="92">
        <f ca="1" t="shared" si="9"/>
      </c>
      <c r="J16" s="85">
        <f ca="1" t="shared" si="9"/>
      </c>
      <c r="K16" s="92">
        <f ca="1" t="shared" si="9"/>
      </c>
      <c r="L16" s="85">
        <f ca="1" t="shared" si="9"/>
      </c>
      <c r="M16" s="91">
        <f ca="1" t="shared" si="9"/>
      </c>
      <c r="N16" s="95">
        <f>N14+2</f>
        <v>12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s="5" customFormat="1" ht="15" thickBot="1">
      <c r="A17" s="96"/>
      <c r="B17" s="87">
        <f aca="true" t="shared" si="10" ref="B17:G17">C17+1</f>
        <v>66</v>
      </c>
      <c r="C17" s="87">
        <f t="shared" si="10"/>
        <v>65</v>
      </c>
      <c r="D17" s="87">
        <f t="shared" si="10"/>
        <v>64</v>
      </c>
      <c r="E17" s="87">
        <f t="shared" si="10"/>
        <v>63</v>
      </c>
      <c r="F17" s="87">
        <f t="shared" si="10"/>
        <v>62</v>
      </c>
      <c r="G17" s="87">
        <f t="shared" si="10"/>
        <v>61</v>
      </c>
      <c r="H17" s="87">
        <f t="shared" si="2"/>
        <v>60</v>
      </c>
      <c r="I17" s="87">
        <f t="shared" si="2"/>
        <v>59</v>
      </c>
      <c r="J17" s="87">
        <f t="shared" si="2"/>
        <v>58</v>
      </c>
      <c r="K17" s="87">
        <f t="shared" si="2"/>
        <v>57</v>
      </c>
      <c r="L17" s="87">
        <f>M17+1</f>
        <v>56</v>
      </c>
      <c r="M17" s="87">
        <f>B15+1</f>
        <v>55</v>
      </c>
      <c r="N17" s="96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6" customFormat="1" ht="270" customHeight="1" thickBot="1">
      <c r="A18" s="95">
        <f>A16+2</f>
        <v>15</v>
      </c>
      <c r="B18" s="83">
        <f aca="true" ca="1" t="shared" si="11" ref="B18:M18">IF(INDIRECT(ADDRESS(30+B17,3,,,"レイアウト"))="","",INDIRECT(ADDRESS(30+B17,3,,,"レイアウト")))</f>
      </c>
      <c r="C18" s="92">
        <f ca="1" t="shared" si="11"/>
      </c>
      <c r="D18" s="85">
        <f ca="1" t="shared" si="11"/>
      </c>
      <c r="E18" s="92">
        <f ca="1" t="shared" si="11"/>
      </c>
      <c r="F18" s="85">
        <f ca="1" t="shared" si="11"/>
      </c>
      <c r="G18" s="91">
        <f ca="1" t="shared" si="11"/>
      </c>
      <c r="H18" s="83">
        <f ca="1" t="shared" si="11"/>
      </c>
      <c r="I18" s="92">
        <f ca="1" t="shared" si="11"/>
      </c>
      <c r="J18" s="85">
        <f ca="1" t="shared" si="11"/>
      </c>
      <c r="K18" s="92">
        <f ca="1" t="shared" si="11"/>
      </c>
      <c r="L18" s="85">
        <f ca="1" t="shared" si="11"/>
      </c>
      <c r="M18" s="91">
        <f ca="1" t="shared" si="11"/>
      </c>
      <c r="N18" s="95">
        <f>N16+2</f>
        <v>14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s="5" customFormat="1" ht="15" thickBot="1">
      <c r="A19" s="96"/>
      <c r="B19" s="87">
        <f aca="true" t="shared" si="12" ref="B19:G19">C19+1</f>
        <v>78</v>
      </c>
      <c r="C19" s="87">
        <f t="shared" si="12"/>
        <v>77</v>
      </c>
      <c r="D19" s="87">
        <f t="shared" si="12"/>
        <v>76</v>
      </c>
      <c r="E19" s="87">
        <f t="shared" si="12"/>
        <v>75</v>
      </c>
      <c r="F19" s="87">
        <f t="shared" si="12"/>
        <v>74</v>
      </c>
      <c r="G19" s="87">
        <f t="shared" si="12"/>
        <v>73</v>
      </c>
      <c r="H19" s="87">
        <f t="shared" si="2"/>
        <v>72</v>
      </c>
      <c r="I19" s="87">
        <f t="shared" si="2"/>
        <v>71</v>
      </c>
      <c r="J19" s="87">
        <f t="shared" si="2"/>
        <v>70</v>
      </c>
      <c r="K19" s="87">
        <f t="shared" si="2"/>
        <v>69</v>
      </c>
      <c r="L19" s="87">
        <f>M19+1</f>
        <v>68</v>
      </c>
      <c r="M19" s="87">
        <f>B17+1</f>
        <v>67</v>
      </c>
      <c r="N19" s="96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6" customFormat="1" ht="270" customHeight="1" thickBot="1">
      <c r="A20" s="95">
        <f>A18+2</f>
        <v>17</v>
      </c>
      <c r="B20" s="83">
        <f aca="true" ca="1" t="shared" si="13" ref="B20:M20">IF(INDIRECT(ADDRESS(30+B19,3,,,"レイアウト"))="","",INDIRECT(ADDRESS(30+B19,3,,,"レイアウト")))</f>
      </c>
      <c r="C20" s="92">
        <f ca="1" t="shared" si="13"/>
      </c>
      <c r="D20" s="85">
        <f ca="1" t="shared" si="13"/>
      </c>
      <c r="E20" s="92">
        <f ca="1" t="shared" si="13"/>
      </c>
      <c r="F20" s="85">
        <f ca="1" t="shared" si="13"/>
      </c>
      <c r="G20" s="91">
        <f ca="1" t="shared" si="13"/>
      </c>
      <c r="H20" s="83">
        <f ca="1" t="shared" si="13"/>
      </c>
      <c r="I20" s="92">
        <f ca="1" t="shared" si="13"/>
      </c>
      <c r="J20" s="85">
        <f ca="1" t="shared" si="13"/>
      </c>
      <c r="K20" s="92">
        <f ca="1" t="shared" si="13"/>
      </c>
      <c r="L20" s="85">
        <f ca="1" t="shared" si="13"/>
      </c>
      <c r="M20" s="91">
        <f ca="1" t="shared" si="13"/>
      </c>
      <c r="N20" s="95">
        <f>N18+2</f>
        <v>16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5" customFormat="1" ht="15" thickBot="1">
      <c r="A21" s="96"/>
      <c r="B21" s="87">
        <f aca="true" t="shared" si="14" ref="B21:G21">C21+1</f>
        <v>90</v>
      </c>
      <c r="C21" s="87">
        <f t="shared" si="14"/>
        <v>89</v>
      </c>
      <c r="D21" s="87">
        <f t="shared" si="14"/>
        <v>88</v>
      </c>
      <c r="E21" s="87">
        <f t="shared" si="14"/>
        <v>87</v>
      </c>
      <c r="F21" s="87">
        <f t="shared" si="14"/>
        <v>86</v>
      </c>
      <c r="G21" s="87">
        <f t="shared" si="14"/>
        <v>85</v>
      </c>
      <c r="H21" s="87">
        <f t="shared" si="2"/>
        <v>84</v>
      </c>
      <c r="I21" s="87">
        <f t="shared" si="2"/>
        <v>83</v>
      </c>
      <c r="J21" s="87">
        <f t="shared" si="2"/>
        <v>82</v>
      </c>
      <c r="K21" s="87">
        <f t="shared" si="2"/>
        <v>81</v>
      </c>
      <c r="L21" s="87">
        <f>M21+1</f>
        <v>80</v>
      </c>
      <c r="M21" s="87">
        <f>B19+1</f>
        <v>79</v>
      </c>
      <c r="N21" s="96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6" customFormat="1" ht="270" customHeight="1" thickBot="1">
      <c r="A22" s="95">
        <f>A20+2</f>
        <v>19</v>
      </c>
      <c r="B22" s="83">
        <f aca="true" ca="1" t="shared" si="15" ref="B22:M22">IF(INDIRECT(ADDRESS(30+B21,3,,,"レイアウト"))="","",INDIRECT(ADDRESS(30+B21,3,,,"レイアウト")))</f>
      </c>
      <c r="C22" s="92">
        <f ca="1" t="shared" si="15"/>
      </c>
      <c r="D22" s="85">
        <f ca="1" t="shared" si="15"/>
      </c>
      <c r="E22" s="92">
        <f ca="1" t="shared" si="15"/>
      </c>
      <c r="F22" s="85">
        <f ca="1" t="shared" si="15"/>
      </c>
      <c r="G22" s="91">
        <f ca="1" t="shared" si="15"/>
      </c>
      <c r="H22" s="83">
        <f ca="1" t="shared" si="15"/>
      </c>
      <c r="I22" s="92">
        <f ca="1" t="shared" si="15"/>
      </c>
      <c r="J22" s="85">
        <f ca="1" t="shared" si="15"/>
      </c>
      <c r="K22" s="92">
        <f ca="1" t="shared" si="15"/>
      </c>
      <c r="L22" s="85">
        <f ca="1" t="shared" si="15"/>
      </c>
      <c r="M22" s="91">
        <f ca="1" t="shared" si="15"/>
      </c>
      <c r="N22" s="95">
        <f>N20+2</f>
        <v>18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5" customFormat="1" ht="15" thickBot="1">
      <c r="A23" s="96"/>
      <c r="B23" s="87">
        <f aca="true" t="shared" si="16" ref="B23:G23">C23+1</f>
        <v>102</v>
      </c>
      <c r="C23" s="87">
        <f t="shared" si="16"/>
        <v>101</v>
      </c>
      <c r="D23" s="87">
        <f t="shared" si="16"/>
        <v>100</v>
      </c>
      <c r="E23" s="87">
        <f t="shared" si="16"/>
        <v>99</v>
      </c>
      <c r="F23" s="87">
        <f t="shared" si="16"/>
        <v>98</v>
      </c>
      <c r="G23" s="87">
        <f t="shared" si="16"/>
        <v>97</v>
      </c>
      <c r="H23" s="87">
        <f t="shared" si="2"/>
        <v>96</v>
      </c>
      <c r="I23" s="87">
        <f t="shared" si="2"/>
        <v>95</v>
      </c>
      <c r="J23" s="87">
        <f t="shared" si="2"/>
        <v>94</v>
      </c>
      <c r="K23" s="87">
        <f t="shared" si="2"/>
        <v>93</v>
      </c>
      <c r="L23" s="87">
        <f>M23+1</f>
        <v>92</v>
      </c>
      <c r="M23" s="87">
        <f>B21+1</f>
        <v>91</v>
      </c>
      <c r="N23" s="9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6" customFormat="1" ht="270" customHeight="1" thickBot="1">
      <c r="A24" s="95">
        <f>A22+2</f>
        <v>21</v>
      </c>
      <c r="B24" s="83">
        <f aca="true" ca="1" t="shared" si="17" ref="B24:M24">IF(INDIRECT(ADDRESS(30+B23,3,,,"レイアウト"))="","",INDIRECT(ADDRESS(30+B23,3,,,"レイアウト")))</f>
      </c>
      <c r="C24" s="92">
        <f ca="1" t="shared" si="17"/>
      </c>
      <c r="D24" s="85">
        <f ca="1" t="shared" si="17"/>
      </c>
      <c r="E24" s="92">
        <f ca="1" t="shared" si="17"/>
      </c>
      <c r="F24" s="85">
        <f ca="1" t="shared" si="17"/>
      </c>
      <c r="G24" s="91">
        <f ca="1" t="shared" si="17"/>
      </c>
      <c r="H24" s="83">
        <f ca="1" t="shared" si="17"/>
      </c>
      <c r="I24" s="92">
        <f ca="1" t="shared" si="17"/>
      </c>
      <c r="J24" s="85">
        <f ca="1" t="shared" si="17"/>
      </c>
      <c r="K24" s="92">
        <f ca="1" t="shared" si="17"/>
      </c>
      <c r="L24" s="85">
        <f ca="1" t="shared" si="17"/>
      </c>
      <c r="M24" s="91">
        <f ca="1" t="shared" si="17"/>
      </c>
      <c r="N24" s="95">
        <f>N22+2</f>
        <v>20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5" customFormat="1" ht="16.5" customHeight="1" thickBot="1">
      <c r="A25" s="96"/>
      <c r="B25" s="87">
        <f aca="true" t="shared" si="18" ref="B25:G25">C25+1</f>
        <v>114</v>
      </c>
      <c r="C25" s="87">
        <f t="shared" si="18"/>
        <v>113</v>
      </c>
      <c r="D25" s="87">
        <f t="shared" si="18"/>
        <v>112</v>
      </c>
      <c r="E25" s="87">
        <f t="shared" si="18"/>
        <v>111</v>
      </c>
      <c r="F25" s="87">
        <f t="shared" si="18"/>
        <v>110</v>
      </c>
      <c r="G25" s="87">
        <f t="shared" si="18"/>
        <v>109</v>
      </c>
      <c r="H25" s="87">
        <f t="shared" si="2"/>
        <v>108</v>
      </c>
      <c r="I25" s="87">
        <f t="shared" si="2"/>
        <v>107</v>
      </c>
      <c r="J25" s="87">
        <f t="shared" si="2"/>
        <v>106</v>
      </c>
      <c r="K25" s="87">
        <f t="shared" si="2"/>
        <v>105</v>
      </c>
      <c r="L25" s="87">
        <f>M25+1</f>
        <v>104</v>
      </c>
      <c r="M25" s="87">
        <f>B23+1</f>
        <v>103</v>
      </c>
      <c r="N25" s="96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6" customFormat="1" ht="270" customHeight="1" thickBot="1">
      <c r="A26" s="95">
        <f>A24+2</f>
        <v>23</v>
      </c>
      <c r="B26" s="83">
        <f aca="true" ca="1" t="shared" si="19" ref="B26:M26">IF(INDIRECT(ADDRESS(30+B25,3,,,"レイアウト"))="","",INDIRECT(ADDRESS(30+B25,3,,,"レイアウト")))</f>
      </c>
      <c r="C26" s="92">
        <f ca="1" t="shared" si="19"/>
      </c>
      <c r="D26" s="85">
        <f ca="1" t="shared" si="19"/>
      </c>
      <c r="E26" s="92">
        <f ca="1" t="shared" si="19"/>
      </c>
      <c r="F26" s="85">
        <f ca="1" t="shared" si="19"/>
      </c>
      <c r="G26" s="91">
        <f ca="1" t="shared" si="19"/>
      </c>
      <c r="H26" s="83">
        <f ca="1" t="shared" si="19"/>
      </c>
      <c r="I26" s="92">
        <f ca="1" t="shared" si="19"/>
      </c>
      <c r="J26" s="85">
        <f ca="1" t="shared" si="19"/>
      </c>
      <c r="K26" s="92">
        <f ca="1" t="shared" si="19"/>
      </c>
      <c r="L26" s="85">
        <f ca="1" t="shared" si="19"/>
      </c>
      <c r="M26" s="91">
        <f ca="1" t="shared" si="19"/>
      </c>
      <c r="N26" s="95">
        <f>N24+2</f>
        <v>22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5" customFormat="1" ht="15" thickBot="1">
      <c r="A27" s="96"/>
      <c r="B27" s="87">
        <f aca="true" t="shared" si="20" ref="B27:G27">C27+1</f>
        <v>126</v>
      </c>
      <c r="C27" s="87">
        <f t="shared" si="20"/>
        <v>125</v>
      </c>
      <c r="D27" s="87">
        <f t="shared" si="20"/>
        <v>124</v>
      </c>
      <c r="E27" s="87">
        <f t="shared" si="20"/>
        <v>123</v>
      </c>
      <c r="F27" s="87">
        <f t="shared" si="20"/>
        <v>122</v>
      </c>
      <c r="G27" s="87">
        <f t="shared" si="20"/>
        <v>121</v>
      </c>
      <c r="H27" s="87">
        <f t="shared" si="2"/>
        <v>120</v>
      </c>
      <c r="I27" s="87">
        <f t="shared" si="2"/>
        <v>119</v>
      </c>
      <c r="J27" s="87">
        <f t="shared" si="2"/>
        <v>118</v>
      </c>
      <c r="K27" s="87">
        <f t="shared" si="2"/>
        <v>117</v>
      </c>
      <c r="L27" s="87">
        <f>M27+1</f>
        <v>116</v>
      </c>
      <c r="M27" s="87">
        <f>B25+1</f>
        <v>115</v>
      </c>
      <c r="N27" s="96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6" customFormat="1" ht="270" customHeight="1" thickBot="1">
      <c r="A28" s="95">
        <f>A26+2</f>
        <v>25</v>
      </c>
      <c r="B28" s="83">
        <f aca="true" ca="1" t="shared" si="21" ref="B28:M28">IF(INDIRECT(ADDRESS(30+B27,3,,,"レイアウト"))="","",INDIRECT(ADDRESS(30+B27,3,,,"レイアウト")))</f>
      </c>
      <c r="C28" s="92">
        <f ca="1" t="shared" si="21"/>
      </c>
      <c r="D28" s="85">
        <f ca="1" t="shared" si="21"/>
      </c>
      <c r="E28" s="92">
        <f ca="1" t="shared" si="21"/>
      </c>
      <c r="F28" s="85">
        <f ca="1" t="shared" si="21"/>
      </c>
      <c r="G28" s="91">
        <f ca="1" t="shared" si="21"/>
      </c>
      <c r="H28" s="83">
        <f ca="1" t="shared" si="21"/>
      </c>
      <c r="I28" s="92">
        <f ca="1" t="shared" si="21"/>
      </c>
      <c r="J28" s="85">
        <f ca="1" t="shared" si="21"/>
      </c>
      <c r="K28" s="92">
        <f ca="1" t="shared" si="21"/>
      </c>
      <c r="L28" s="85">
        <f ca="1" t="shared" si="21"/>
      </c>
      <c r="M28" s="91">
        <f ca="1" t="shared" si="21"/>
      </c>
      <c r="N28" s="95">
        <f>N26+2</f>
        <v>24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5" customFormat="1" ht="15" thickBot="1">
      <c r="A29" s="96"/>
      <c r="B29" s="87">
        <f aca="true" t="shared" si="22" ref="B29:G29">C29+1</f>
        <v>138</v>
      </c>
      <c r="C29" s="87">
        <f t="shared" si="22"/>
        <v>137</v>
      </c>
      <c r="D29" s="87">
        <f t="shared" si="22"/>
        <v>136</v>
      </c>
      <c r="E29" s="87">
        <f t="shared" si="22"/>
        <v>135</v>
      </c>
      <c r="F29" s="87">
        <f t="shared" si="22"/>
        <v>134</v>
      </c>
      <c r="G29" s="87">
        <f t="shared" si="22"/>
        <v>133</v>
      </c>
      <c r="H29" s="87">
        <f t="shared" si="2"/>
        <v>132</v>
      </c>
      <c r="I29" s="87">
        <f t="shared" si="2"/>
        <v>131</v>
      </c>
      <c r="J29" s="87">
        <f t="shared" si="2"/>
        <v>130</v>
      </c>
      <c r="K29" s="87">
        <f t="shared" si="2"/>
        <v>129</v>
      </c>
      <c r="L29" s="87">
        <f>M29+1</f>
        <v>128</v>
      </c>
      <c r="M29" s="87">
        <f>B27+1</f>
        <v>127</v>
      </c>
      <c r="N29" s="96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6" customFormat="1" ht="270" customHeight="1" thickBot="1">
      <c r="A30" s="95">
        <f>A28+2</f>
        <v>27</v>
      </c>
      <c r="B30" s="83">
        <f aca="true" ca="1" t="shared" si="23" ref="B30:M30">IF(INDIRECT(ADDRESS(30+B29,3,,,"レイアウト"))="","",INDIRECT(ADDRESS(30+B29,3,,,"レイアウト")))</f>
      </c>
      <c r="C30" s="92">
        <f ca="1" t="shared" si="23"/>
      </c>
      <c r="D30" s="85">
        <f ca="1" t="shared" si="23"/>
      </c>
      <c r="E30" s="92">
        <f ca="1" t="shared" si="23"/>
      </c>
      <c r="F30" s="85">
        <f ca="1">IF(INDIRECT(ADDRESS(30+F29,3,,,"レイアウト"))="","",INDIRECT(ADDRESS(30+F29,3,,,"レイアウト")))</f>
      </c>
      <c r="G30" s="91">
        <f ca="1" t="shared" si="23"/>
      </c>
      <c r="H30" s="83">
        <f ca="1" t="shared" si="23"/>
      </c>
      <c r="I30" s="92">
        <f ca="1" t="shared" si="23"/>
      </c>
      <c r="J30" s="85">
        <f ca="1" t="shared" si="23"/>
      </c>
      <c r="K30" s="92">
        <f ca="1" t="shared" si="23"/>
      </c>
      <c r="L30" s="85">
        <f ca="1" t="shared" si="23"/>
      </c>
      <c r="M30" s="91">
        <f ca="1" t="shared" si="23"/>
      </c>
      <c r="N30" s="95">
        <f>N28+2</f>
        <v>26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5" customFormat="1" ht="16.5" customHeight="1" thickBot="1">
      <c r="A31" s="96"/>
      <c r="B31" s="87">
        <f aca="true" t="shared" si="24" ref="B31:G31">C31+1</f>
        <v>150</v>
      </c>
      <c r="C31" s="87">
        <f t="shared" si="24"/>
        <v>149</v>
      </c>
      <c r="D31" s="87">
        <f t="shared" si="24"/>
        <v>148</v>
      </c>
      <c r="E31" s="87">
        <f t="shared" si="24"/>
        <v>147</v>
      </c>
      <c r="F31" s="87">
        <f t="shared" si="24"/>
        <v>146</v>
      </c>
      <c r="G31" s="87">
        <f t="shared" si="24"/>
        <v>145</v>
      </c>
      <c r="H31" s="87">
        <f t="shared" si="2"/>
        <v>144</v>
      </c>
      <c r="I31" s="87">
        <f t="shared" si="2"/>
        <v>143</v>
      </c>
      <c r="J31" s="87">
        <f t="shared" si="2"/>
        <v>142</v>
      </c>
      <c r="K31" s="87">
        <f t="shared" si="2"/>
        <v>141</v>
      </c>
      <c r="L31" s="87">
        <f>M31+1</f>
        <v>140</v>
      </c>
      <c r="M31" s="87">
        <f>B29+1</f>
        <v>139</v>
      </c>
      <c r="N31" s="96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6" customFormat="1" ht="270" customHeight="1" thickBot="1">
      <c r="A32" s="95">
        <f>A30+2</f>
        <v>29</v>
      </c>
      <c r="B32" s="83">
        <f aca="true" ca="1" t="shared" si="25" ref="B32:M32">IF(INDIRECT(ADDRESS(30+B31,3,,,"レイアウト"))="","",INDIRECT(ADDRESS(30+B31,3,,,"レイアウト")))</f>
      </c>
      <c r="C32" s="92">
        <f ca="1" t="shared" si="25"/>
      </c>
      <c r="D32" s="85">
        <f ca="1" t="shared" si="25"/>
      </c>
      <c r="E32" s="92">
        <f ca="1" t="shared" si="25"/>
      </c>
      <c r="F32" s="85">
        <f ca="1" t="shared" si="25"/>
      </c>
      <c r="G32" s="91">
        <f ca="1" t="shared" si="25"/>
      </c>
      <c r="H32" s="83">
        <f ca="1" t="shared" si="25"/>
      </c>
      <c r="I32" s="92">
        <f ca="1" t="shared" si="25"/>
      </c>
      <c r="J32" s="85">
        <f ca="1" t="shared" si="25"/>
      </c>
      <c r="K32" s="92">
        <f ca="1" t="shared" si="25"/>
      </c>
      <c r="L32" s="85">
        <f ca="1" t="shared" si="25"/>
      </c>
      <c r="M32" s="91">
        <f ca="1" t="shared" si="25"/>
      </c>
      <c r="N32" s="95">
        <f>N30+2</f>
        <v>28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5" customFormat="1" ht="16.5" customHeight="1" thickBot="1">
      <c r="A33" s="96"/>
      <c r="B33" s="87">
        <f aca="true" t="shared" si="26" ref="B33:G33">C33+1</f>
        <v>162</v>
      </c>
      <c r="C33" s="87">
        <f t="shared" si="26"/>
        <v>161</v>
      </c>
      <c r="D33" s="87">
        <f t="shared" si="26"/>
        <v>160</v>
      </c>
      <c r="E33" s="87">
        <f t="shared" si="26"/>
        <v>159</v>
      </c>
      <c r="F33" s="87">
        <f t="shared" si="26"/>
        <v>158</v>
      </c>
      <c r="G33" s="87">
        <f t="shared" si="26"/>
        <v>157</v>
      </c>
      <c r="H33" s="87">
        <f t="shared" si="2"/>
        <v>156</v>
      </c>
      <c r="I33" s="87">
        <f t="shared" si="2"/>
        <v>155</v>
      </c>
      <c r="J33" s="87">
        <f t="shared" si="2"/>
        <v>154</v>
      </c>
      <c r="K33" s="87">
        <f t="shared" si="2"/>
        <v>153</v>
      </c>
      <c r="L33" s="87">
        <f>M33+1</f>
        <v>152</v>
      </c>
      <c r="M33" s="87">
        <f>B31+1</f>
        <v>151</v>
      </c>
      <c r="N33" s="96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6" customFormat="1" ht="270" customHeight="1" thickBot="1">
      <c r="A34" s="95">
        <f>A32+2</f>
        <v>31</v>
      </c>
      <c r="B34" s="83">
        <f aca="true" ca="1" t="shared" si="27" ref="B34:M34">IF(INDIRECT(ADDRESS(30+B33,3,,,"レイアウト"))="","",INDIRECT(ADDRESS(30+B33,3,,,"レイアウト")))</f>
      </c>
      <c r="C34" s="92">
        <f ca="1" t="shared" si="27"/>
      </c>
      <c r="D34" s="85">
        <f ca="1" t="shared" si="27"/>
      </c>
      <c r="E34" s="92">
        <f ca="1" t="shared" si="27"/>
      </c>
      <c r="F34" s="85">
        <f ca="1" t="shared" si="27"/>
      </c>
      <c r="G34" s="91">
        <f ca="1" t="shared" si="27"/>
      </c>
      <c r="H34" s="83">
        <f ca="1" t="shared" si="27"/>
      </c>
      <c r="I34" s="92">
        <f ca="1" t="shared" si="27"/>
      </c>
      <c r="J34" s="85">
        <f ca="1" t="shared" si="27"/>
      </c>
      <c r="K34" s="92">
        <f ca="1" t="shared" si="27"/>
      </c>
      <c r="L34" s="85">
        <f ca="1" t="shared" si="27"/>
      </c>
      <c r="M34" s="91">
        <f ca="1" t="shared" si="27"/>
      </c>
      <c r="N34" s="95">
        <f>N32+2</f>
        <v>30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5" customFormat="1" ht="16.5" customHeight="1" thickBot="1">
      <c r="A35" s="96"/>
      <c r="B35" s="87">
        <f aca="true" t="shared" si="28" ref="B35:G35">C35+1</f>
        <v>174</v>
      </c>
      <c r="C35" s="87">
        <f t="shared" si="28"/>
        <v>173</v>
      </c>
      <c r="D35" s="87">
        <f t="shared" si="28"/>
        <v>172</v>
      </c>
      <c r="E35" s="87">
        <f t="shared" si="28"/>
        <v>171</v>
      </c>
      <c r="F35" s="87">
        <f t="shared" si="28"/>
        <v>170</v>
      </c>
      <c r="G35" s="87">
        <f t="shared" si="28"/>
        <v>169</v>
      </c>
      <c r="H35" s="87">
        <f t="shared" si="2"/>
        <v>168</v>
      </c>
      <c r="I35" s="87">
        <f t="shared" si="2"/>
        <v>167</v>
      </c>
      <c r="J35" s="87">
        <f t="shared" si="2"/>
        <v>166</v>
      </c>
      <c r="K35" s="87">
        <f t="shared" si="2"/>
        <v>165</v>
      </c>
      <c r="L35" s="87">
        <f>M35+1</f>
        <v>164</v>
      </c>
      <c r="M35" s="87">
        <f>B33+1</f>
        <v>163</v>
      </c>
      <c r="N35" s="96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6" customFormat="1" ht="270" customHeight="1" thickBot="1">
      <c r="A36" s="95">
        <f>A34+2</f>
        <v>33</v>
      </c>
      <c r="B36" s="83">
        <f aca="true" ca="1" t="shared" si="29" ref="B36:M36">IF(INDIRECT(ADDRESS(30+B35,3,,,"レイアウト"))="","",INDIRECT(ADDRESS(30+B35,3,,,"レイアウト")))</f>
      </c>
      <c r="C36" s="84">
        <f ca="1" t="shared" si="29"/>
      </c>
      <c r="D36" s="85" t="str">
        <f ca="1" t="shared" si="29"/>
        <v>　　　　写真２</v>
      </c>
      <c r="E36" s="84">
        <f ca="1" t="shared" si="29"/>
      </c>
      <c r="F36" s="85">
        <f ca="1" t="shared" si="29"/>
      </c>
      <c r="G36" s="86">
        <f ca="1" t="shared" si="29"/>
      </c>
      <c r="H36" s="83">
        <f ca="1" t="shared" si="29"/>
      </c>
      <c r="I36" s="84">
        <f ca="1" t="shared" si="29"/>
      </c>
      <c r="J36" s="85">
        <f ca="1" t="shared" si="29"/>
      </c>
      <c r="K36" s="84">
        <f ca="1" t="shared" si="29"/>
      </c>
      <c r="L36" s="85">
        <f ca="1" t="shared" si="29"/>
      </c>
      <c r="M36" s="86">
        <f ca="1" t="shared" si="29"/>
      </c>
      <c r="N36" s="95">
        <f>N34+2</f>
        <v>32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5" customFormat="1" ht="16.5" customHeight="1" thickBot="1">
      <c r="A37" s="96"/>
      <c r="B37" s="87">
        <f aca="true" t="shared" si="30" ref="B37:G37">C37+1</f>
        <v>186</v>
      </c>
      <c r="C37" s="87">
        <f t="shared" si="30"/>
        <v>185</v>
      </c>
      <c r="D37" s="87">
        <f t="shared" si="30"/>
        <v>184</v>
      </c>
      <c r="E37" s="87">
        <f t="shared" si="30"/>
        <v>183</v>
      </c>
      <c r="F37" s="87">
        <f t="shared" si="30"/>
        <v>182</v>
      </c>
      <c r="G37" s="87">
        <f t="shared" si="30"/>
        <v>181</v>
      </c>
      <c r="H37" s="87">
        <f t="shared" si="2"/>
        <v>180</v>
      </c>
      <c r="I37" s="87">
        <f t="shared" si="2"/>
        <v>179</v>
      </c>
      <c r="J37" s="87">
        <f t="shared" si="2"/>
        <v>178</v>
      </c>
      <c r="K37" s="87">
        <f t="shared" si="2"/>
        <v>177</v>
      </c>
      <c r="L37" s="87">
        <f>M37+1</f>
        <v>176</v>
      </c>
      <c r="M37" s="87">
        <f>B35+1</f>
        <v>175</v>
      </c>
      <c r="N37" s="96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6" customFormat="1" ht="270" customHeight="1" thickBot="1">
      <c r="A38" s="95">
        <f>A36+2</f>
        <v>35</v>
      </c>
      <c r="B38" s="83">
        <f ca="1">IF(INDIRECT(ADDRESS(30+B37,3,,,"レイアウト"))="","",INDIRECT(ADDRESS(30+B37,3,,,"レイアウト")))</f>
      </c>
      <c r="C38" s="125" t="str">
        <f ca="1">IF(INDIRECT(ADDRESS(30+C37,3,,,"レイアウト"))="","",INDIRECT(ADDRESS(30+C37,3,,,"レイアウト")))</f>
        <v>プロフィール</v>
      </c>
      <c r="D38" s="126"/>
      <c r="E38" s="126"/>
      <c r="F38" s="126"/>
      <c r="G38" s="86">
        <f ca="1">IF(INDIRECT(ADDRESS(30+G37,3,,,"レイアウト"))="","",INDIRECT(ADDRESS(30+G37,3,,,"レイアウト")))</f>
      </c>
      <c r="H38" s="83">
        <f ca="1">IF(INDIRECT(ADDRESS(30+H37,3,,,"レイアウト"))="","",INDIRECT(ADDRESS(30+H37,3,,,"レイアウト")))</f>
      </c>
      <c r="I38" s="125" t="str">
        <f ca="1">IF(INDIRECT(ADDRESS(30+I37,3,,,"レイアウト"))="","",INDIRECT(ADDRESS(30+I37,3,,,"レイアウト")))</f>
        <v>あとがき</v>
      </c>
      <c r="J38" s="126"/>
      <c r="K38" s="126"/>
      <c r="L38" s="126"/>
      <c r="M38" s="86">
        <f ca="1">IF(INDIRECT(ADDRESS(30+M37,3,,,"レイアウト"))="","",INDIRECT(ADDRESS(30+M37,3,,,"レイアウト")))</f>
      </c>
      <c r="N38" s="95">
        <f>N36+2</f>
        <v>34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5" customFormat="1" ht="16.5" customHeight="1" thickBot="1">
      <c r="A39" s="96"/>
      <c r="B39" s="87"/>
      <c r="C39" s="87"/>
      <c r="D39" s="87"/>
      <c r="E39" s="87"/>
      <c r="F39" s="87"/>
      <c r="G39" s="87"/>
      <c r="H39" s="87">
        <f t="shared" si="2"/>
        <v>192</v>
      </c>
      <c r="I39" s="87">
        <f t="shared" si="2"/>
        <v>191</v>
      </c>
      <c r="J39" s="87">
        <f t="shared" si="2"/>
        <v>190</v>
      </c>
      <c r="K39" s="87">
        <f t="shared" si="2"/>
        <v>189</v>
      </c>
      <c r="L39" s="87">
        <f>M39+1</f>
        <v>188</v>
      </c>
      <c r="M39" s="87">
        <f>B37+1</f>
        <v>187</v>
      </c>
      <c r="N39" s="96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6" customFormat="1" ht="270" customHeight="1" thickBot="1">
      <c r="A40" s="38"/>
      <c r="B40" s="38"/>
      <c r="C40" s="38"/>
      <c r="D40" s="38"/>
      <c r="E40" s="38"/>
      <c r="F40" s="38"/>
      <c r="G40" s="38"/>
      <c r="H40" s="83">
        <f aca="true" ca="1" t="shared" si="31" ref="H40:M40">IF(INDIRECT(ADDRESS(30+H39,3,,,"レイアウト"))="","",INDIRECT(ADDRESS(30+H39,3,,,"レイアウト")))</f>
      </c>
      <c r="I40" s="84">
        <f ca="1" t="shared" si="31"/>
      </c>
      <c r="J40" s="85" t="str">
        <f ca="1" t="shared" si="31"/>
        <v>　　　奥付</v>
      </c>
      <c r="K40" s="84">
        <f ca="1" t="shared" si="31"/>
      </c>
      <c r="L40" s="85">
        <f ca="1" t="shared" si="31"/>
      </c>
      <c r="M40" s="86">
        <f ca="1" t="shared" si="31"/>
      </c>
      <c r="N40" s="95">
        <f>N38+2</f>
        <v>36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4.25">
      <c r="A41" s="9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9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4.25">
      <c r="A42" s="9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9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4.25">
      <c r="A43" s="9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97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4.25">
      <c r="A44" s="9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97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4.25">
      <c r="A45" s="9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97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4.25">
      <c r="A46" s="9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9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4.25">
      <c r="A47" s="9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97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4.25">
      <c r="A48" s="9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97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</sheetData>
  <sheetProtection password="936B" sheet="1" objects="1" scenarios="1"/>
  <mergeCells count="2">
    <mergeCell ref="I38:L38"/>
    <mergeCell ref="C38:F38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2"/>
  <headerFooter alignWithMargins="0">
    <oddFooter>&amp;C&amp;A&amp;RPage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3"/>
  <sheetViews>
    <sheetView zoomScale="50" zoomScaleNormal="50" zoomScalePageLayoutView="0" workbookViewId="0" topLeftCell="A1">
      <selection activeCell="A3" sqref="A3"/>
    </sheetView>
  </sheetViews>
  <sheetFormatPr defaultColWidth="9.00390625" defaultRowHeight="13.5"/>
  <cols>
    <col min="1" max="1" width="17.25390625" style="0" customWidth="1"/>
    <col min="2" max="2" width="27.125" style="0" customWidth="1"/>
  </cols>
  <sheetData>
    <row r="1" ht="17.25">
      <c r="A1" s="12" t="s">
        <v>12</v>
      </c>
    </row>
    <row r="2" ht="162.75" customHeight="1">
      <c r="A2" s="17" t="s">
        <v>60</v>
      </c>
    </row>
    <row r="3" ht="162.75" customHeight="1">
      <c r="A3" s="17" t="s">
        <v>37</v>
      </c>
    </row>
    <row r="4" ht="162.75" customHeight="1">
      <c r="A4" s="17" t="s">
        <v>38</v>
      </c>
    </row>
    <row r="5" ht="162.75" customHeight="1">
      <c r="A5" s="17" t="s">
        <v>39</v>
      </c>
    </row>
    <row r="6" ht="162.75" customHeight="1">
      <c r="A6" s="17" t="s">
        <v>40</v>
      </c>
    </row>
    <row r="7" ht="162.75" customHeight="1">
      <c r="A7" s="17" t="s">
        <v>41</v>
      </c>
    </row>
    <row r="8" ht="162.75" customHeight="1">
      <c r="A8" s="17" t="s">
        <v>42</v>
      </c>
    </row>
    <row r="9" ht="162.75" customHeight="1">
      <c r="A9" s="17" t="s">
        <v>43</v>
      </c>
    </row>
    <row r="10" ht="162.75" customHeight="1">
      <c r="A10" s="17" t="s">
        <v>44</v>
      </c>
    </row>
    <row r="11" ht="162.75" customHeight="1">
      <c r="A11" s="17" t="s">
        <v>45</v>
      </c>
    </row>
    <row r="12" ht="162.75" customHeight="1">
      <c r="A12" s="17" t="s">
        <v>46</v>
      </c>
    </row>
    <row r="13" ht="162.75" customHeight="1">
      <c r="A13" s="17" t="s">
        <v>47</v>
      </c>
    </row>
    <row r="14" ht="162.75" customHeight="1">
      <c r="A14" s="17" t="s">
        <v>48</v>
      </c>
    </row>
    <row r="15" ht="162.75" customHeight="1">
      <c r="A15" s="17" t="s">
        <v>49</v>
      </c>
    </row>
    <row r="16" ht="162.75" customHeight="1">
      <c r="A16" s="17" t="s">
        <v>50</v>
      </c>
    </row>
    <row r="17" ht="162.75" customHeight="1">
      <c r="A17" s="17" t="s">
        <v>51</v>
      </c>
    </row>
    <row r="18" ht="162.75" customHeight="1">
      <c r="A18" s="17" t="s">
        <v>52</v>
      </c>
    </row>
    <row r="19" ht="162.75" customHeight="1">
      <c r="A19" s="17" t="s">
        <v>53</v>
      </c>
    </row>
    <row r="20" ht="162.75" customHeight="1">
      <c r="A20" s="17" t="s">
        <v>54</v>
      </c>
    </row>
    <row r="21" ht="162.75" customHeight="1">
      <c r="A21" s="17" t="s">
        <v>55</v>
      </c>
    </row>
    <row r="22" ht="162.75" customHeight="1">
      <c r="A22" s="17" t="s">
        <v>56</v>
      </c>
    </row>
    <row r="23" ht="162.75" customHeight="1">
      <c r="A23" s="17" t="s">
        <v>57</v>
      </c>
    </row>
    <row r="24" ht="162.75" customHeight="1">
      <c r="A24" s="17" t="s">
        <v>58</v>
      </c>
    </row>
    <row r="25" ht="162.75" customHeight="1">
      <c r="A25" s="17" t="s">
        <v>59</v>
      </c>
    </row>
    <row r="26" ht="162.75" customHeight="1">
      <c r="A26" s="17" t="s">
        <v>61</v>
      </c>
    </row>
    <row r="27" ht="162.75" customHeight="1">
      <c r="A27" s="17" t="s">
        <v>14</v>
      </c>
    </row>
    <row r="28" ht="162.75" customHeight="1">
      <c r="A28" s="17" t="s">
        <v>15</v>
      </c>
    </row>
    <row r="29" ht="162.75" customHeight="1">
      <c r="A29" s="17" t="s">
        <v>16</v>
      </c>
    </row>
    <row r="30" ht="162.75" customHeight="1">
      <c r="A30" s="17" t="s">
        <v>17</v>
      </c>
    </row>
    <row r="31" ht="162.75" customHeight="1">
      <c r="A31" s="17" t="s">
        <v>18</v>
      </c>
    </row>
    <row r="32" ht="162.75" customHeight="1">
      <c r="A32" s="17" t="s">
        <v>19</v>
      </c>
    </row>
    <row r="33" ht="162.75" customHeight="1">
      <c r="A33" s="17" t="s">
        <v>20</v>
      </c>
    </row>
    <row r="34" ht="162.75" customHeight="1">
      <c r="A34" s="17" t="s">
        <v>21</v>
      </c>
    </row>
    <row r="35" ht="162.75" customHeight="1">
      <c r="A35" s="17" t="s">
        <v>22</v>
      </c>
    </row>
    <row r="36" ht="162.75" customHeight="1">
      <c r="A36" s="17" t="s">
        <v>23</v>
      </c>
    </row>
    <row r="37" ht="162.75" customHeight="1">
      <c r="A37" s="17" t="s">
        <v>24</v>
      </c>
    </row>
    <row r="38" ht="162.75" customHeight="1">
      <c r="A38" s="17" t="s">
        <v>25</v>
      </c>
    </row>
    <row r="39" ht="162.75" customHeight="1">
      <c r="A39" s="17" t="s">
        <v>26</v>
      </c>
    </row>
    <row r="40" ht="162.75" customHeight="1">
      <c r="A40" s="17" t="s">
        <v>27</v>
      </c>
    </row>
    <row r="41" ht="162.75" customHeight="1">
      <c r="A41" s="17" t="s">
        <v>28</v>
      </c>
    </row>
    <row r="42" ht="162.75" customHeight="1">
      <c r="A42" s="17" t="s">
        <v>29</v>
      </c>
    </row>
    <row r="43" ht="162.75" customHeight="1">
      <c r="A43" s="17" t="s">
        <v>30</v>
      </c>
    </row>
    <row r="44" ht="162.75" customHeight="1">
      <c r="A44" s="17" t="s">
        <v>31</v>
      </c>
    </row>
    <row r="45" ht="162.75" customHeight="1">
      <c r="A45" s="17" t="s">
        <v>32</v>
      </c>
    </row>
    <row r="46" ht="162.75" customHeight="1">
      <c r="A46" s="17" t="s">
        <v>33</v>
      </c>
    </row>
    <row r="47" ht="162.75" customHeight="1">
      <c r="A47" s="17" t="s">
        <v>34</v>
      </c>
    </row>
    <row r="48" ht="162.75" customHeight="1">
      <c r="A48" s="17" t="s">
        <v>35</v>
      </c>
    </row>
    <row r="49" ht="162.75" customHeight="1">
      <c r="A49" s="17" t="s">
        <v>36</v>
      </c>
    </row>
    <row r="50" ht="162.75" customHeight="1">
      <c r="A50" s="17" t="s">
        <v>62</v>
      </c>
    </row>
    <row r="51" ht="162.75" customHeight="1">
      <c r="A51" s="17" t="s">
        <v>63</v>
      </c>
    </row>
    <row r="52" ht="162.75" customHeight="1">
      <c r="A52" s="17" t="s">
        <v>64</v>
      </c>
    </row>
    <row r="53" ht="162.75" customHeight="1">
      <c r="A53" s="17" t="s">
        <v>65</v>
      </c>
    </row>
    <row r="54" ht="162.75" customHeight="1">
      <c r="A54" s="17" t="s">
        <v>66</v>
      </c>
    </row>
    <row r="55" ht="162.75" customHeight="1">
      <c r="A55" s="17" t="s">
        <v>67</v>
      </c>
    </row>
    <row r="56" ht="162.75" customHeight="1">
      <c r="A56" s="17" t="s">
        <v>68</v>
      </c>
    </row>
    <row r="57" ht="162.75" customHeight="1">
      <c r="A57" s="17" t="s">
        <v>69</v>
      </c>
    </row>
    <row r="58" ht="162.75" customHeight="1">
      <c r="A58" s="17" t="s">
        <v>70</v>
      </c>
    </row>
    <row r="59" ht="162.75" customHeight="1">
      <c r="A59" s="17" t="s">
        <v>71</v>
      </c>
    </row>
    <row r="60" ht="162.75" customHeight="1">
      <c r="A60" s="17" t="s">
        <v>72</v>
      </c>
    </row>
    <row r="61" ht="162.75" customHeight="1">
      <c r="A61" s="17" t="s">
        <v>73</v>
      </c>
    </row>
    <row r="62" ht="162.75" customHeight="1">
      <c r="A62" s="17" t="s">
        <v>74</v>
      </c>
    </row>
    <row r="63" ht="162.75" customHeight="1">
      <c r="A63" s="17" t="s">
        <v>75</v>
      </c>
    </row>
    <row r="64" ht="162.75" customHeight="1">
      <c r="A64" s="17" t="s">
        <v>76</v>
      </c>
    </row>
    <row r="65" ht="162.75" customHeight="1">
      <c r="A65" s="17" t="s">
        <v>77</v>
      </c>
    </row>
    <row r="66" ht="162.75" customHeight="1">
      <c r="A66" s="17" t="s">
        <v>78</v>
      </c>
    </row>
    <row r="67" ht="162.75" customHeight="1">
      <c r="A67" s="17" t="s">
        <v>79</v>
      </c>
    </row>
    <row r="68" ht="162.75" customHeight="1">
      <c r="A68" s="17" t="s">
        <v>80</v>
      </c>
    </row>
    <row r="69" ht="162.75" customHeight="1">
      <c r="A69" s="17" t="s">
        <v>81</v>
      </c>
    </row>
    <row r="70" ht="162.75" customHeight="1">
      <c r="A70" s="17" t="s">
        <v>82</v>
      </c>
    </row>
    <row r="71" ht="162.75" customHeight="1">
      <c r="A71" s="17" t="s">
        <v>83</v>
      </c>
    </row>
    <row r="72" ht="162.75" customHeight="1">
      <c r="A72" s="17" t="s">
        <v>84</v>
      </c>
    </row>
    <row r="73" ht="162.75" customHeight="1">
      <c r="A73" s="17" t="s">
        <v>85</v>
      </c>
    </row>
  </sheetData>
  <sheetProtection password="936B" sheet="1" objects="1" scenarios="1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2"/>
  <sheetViews>
    <sheetView zoomScale="70" zoomScaleNormal="70" zoomScalePageLayoutView="0" workbookViewId="0" topLeftCell="A2">
      <selection activeCell="F32" sqref="F32"/>
    </sheetView>
  </sheetViews>
  <sheetFormatPr defaultColWidth="9.00390625" defaultRowHeight="13.5"/>
  <cols>
    <col min="1" max="1" width="11.875" style="0" customWidth="1"/>
    <col min="2" max="2" width="3.50390625" style="0" customWidth="1"/>
    <col min="3" max="3" width="47.125" style="0" customWidth="1"/>
    <col min="4" max="4" width="3.375" style="0" customWidth="1"/>
    <col min="5" max="7" width="30.125" style="0" customWidth="1"/>
  </cols>
  <sheetData>
    <row r="1" spans="1:4" ht="17.25">
      <c r="A1" s="3" t="s">
        <v>128</v>
      </c>
      <c r="B1" s="3"/>
      <c r="C1" s="4"/>
      <c r="D1" s="4"/>
    </row>
    <row r="2" spans="1:5" ht="17.25">
      <c r="A2" s="4"/>
      <c r="B2" s="3"/>
      <c r="C2" s="63" t="s">
        <v>129</v>
      </c>
      <c r="D2" s="64" t="s">
        <v>131</v>
      </c>
      <c r="E2" s="65">
        <f>ROW('■入力シート'!B48)</f>
        <v>48</v>
      </c>
    </row>
    <row r="3" spans="1:4" ht="17.25">
      <c r="A3" s="3"/>
      <c r="B3" s="3"/>
      <c r="C3" s="66" t="s">
        <v>130</v>
      </c>
      <c r="D3" s="1" t="str">
        <f>LEFT('■入力シート'!C37,1)</f>
        <v>2</v>
      </c>
    </row>
    <row r="4" spans="1:5" ht="18" customHeight="1">
      <c r="A4" s="4"/>
      <c r="B4" s="4"/>
      <c r="C4" s="4"/>
      <c r="D4" s="4"/>
      <c r="E4" s="7"/>
    </row>
    <row r="5" spans="1:5" ht="18" customHeight="1">
      <c r="A5" s="57" t="s">
        <v>119</v>
      </c>
      <c r="B5" s="4"/>
      <c r="C5" s="4"/>
      <c r="D5" s="4"/>
      <c r="E5" s="7"/>
    </row>
    <row r="6" spans="1:7" ht="18" customHeight="1" thickBot="1">
      <c r="A6" s="7" t="s">
        <v>120</v>
      </c>
      <c r="B6" s="7"/>
      <c r="C6" s="7" t="s">
        <v>121</v>
      </c>
      <c r="D6" s="7"/>
      <c r="E6" s="58"/>
      <c r="F6" s="58"/>
      <c r="G6" s="58"/>
    </row>
    <row r="7" spans="1:7" ht="18" customHeight="1">
      <c r="A7">
        <v>1</v>
      </c>
      <c r="B7" s="57" t="s">
        <v>124</v>
      </c>
      <c r="C7" s="67"/>
      <c r="D7" s="2"/>
      <c r="E7" s="59"/>
      <c r="F7" s="59"/>
      <c r="G7" s="59"/>
    </row>
    <row r="8" spans="2:7" ht="18" customHeight="1">
      <c r="B8" s="60" t="s">
        <v>125</v>
      </c>
      <c r="C8" s="90"/>
      <c r="D8" s="2"/>
      <c r="E8" s="59"/>
      <c r="F8" s="59"/>
      <c r="G8" s="59"/>
    </row>
    <row r="9" spans="2:7" ht="18" customHeight="1">
      <c r="B9" s="60" t="s">
        <v>125</v>
      </c>
      <c r="C9" s="90"/>
      <c r="D9" s="2"/>
      <c r="E9" s="59"/>
      <c r="F9" s="59"/>
      <c r="G9" s="59"/>
    </row>
    <row r="10" spans="2:7" ht="18" customHeight="1">
      <c r="B10" s="60" t="s">
        <v>125</v>
      </c>
      <c r="C10" s="68" t="str">
        <f>"　　　　"&amp;"写真１"</f>
        <v>　　　　写真１</v>
      </c>
      <c r="D10" s="2"/>
      <c r="E10" s="59"/>
      <c r="F10" s="59"/>
      <c r="G10" s="59"/>
    </row>
    <row r="11" spans="2:7" ht="18" customHeight="1">
      <c r="B11" s="60" t="s">
        <v>125</v>
      </c>
      <c r="C11" s="68"/>
      <c r="D11" s="2"/>
      <c r="E11" s="59"/>
      <c r="F11" s="59"/>
      <c r="G11" s="59"/>
    </row>
    <row r="12" spans="1:7" ht="18" customHeight="1" thickBot="1">
      <c r="A12" s="57"/>
      <c r="B12" s="61" t="s">
        <v>126</v>
      </c>
      <c r="C12" s="69"/>
      <c r="D12" s="2"/>
      <c r="E12" s="59"/>
      <c r="F12" s="59"/>
      <c r="G12" s="59"/>
    </row>
    <row r="13" spans="1:7" ht="18" customHeight="1">
      <c r="A13">
        <v>2</v>
      </c>
      <c r="B13" s="57" t="s">
        <v>124</v>
      </c>
      <c r="C13" s="67"/>
      <c r="D13" s="2"/>
      <c r="E13" s="59"/>
      <c r="F13" s="59"/>
      <c r="G13" s="59"/>
    </row>
    <row r="14" spans="1:7" ht="18" customHeight="1">
      <c r="A14" s="57"/>
      <c r="B14" s="60" t="s">
        <v>125</v>
      </c>
      <c r="C14" s="90"/>
      <c r="D14" s="2"/>
      <c r="E14" s="59"/>
      <c r="F14" s="59"/>
      <c r="G14" s="59"/>
    </row>
    <row r="15" spans="1:7" ht="18" customHeight="1">
      <c r="A15" s="57"/>
      <c r="B15" s="60" t="s">
        <v>125</v>
      </c>
      <c r="C15" s="90"/>
      <c r="D15" s="2"/>
      <c r="E15" s="59"/>
      <c r="F15" s="59"/>
      <c r="G15" s="59"/>
    </row>
    <row r="16" spans="1:7" ht="18" customHeight="1">
      <c r="A16" s="57"/>
      <c r="B16" s="60" t="s">
        <v>125</v>
      </c>
      <c r="C16" s="90"/>
      <c r="D16" s="2"/>
      <c r="E16" s="59"/>
      <c r="F16" s="59"/>
      <c r="G16" s="59"/>
    </row>
    <row r="17" spans="2:7" ht="18" customHeight="1">
      <c r="B17" s="60" t="s">
        <v>125</v>
      </c>
      <c r="C17" s="68"/>
      <c r="D17" s="2"/>
      <c r="E17" s="59"/>
      <c r="F17" s="59"/>
      <c r="G17" s="59"/>
    </row>
    <row r="18" spans="1:7" ht="18" customHeight="1" thickBot="1">
      <c r="A18" s="57"/>
      <c r="B18" s="61" t="s">
        <v>127</v>
      </c>
      <c r="C18" s="69"/>
      <c r="D18" s="2"/>
      <c r="E18" s="59"/>
      <c r="F18" s="59"/>
      <c r="G18" s="59"/>
    </row>
    <row r="19" spans="1:7" ht="18" customHeight="1">
      <c r="A19">
        <v>3</v>
      </c>
      <c r="B19" s="57" t="s">
        <v>127</v>
      </c>
      <c r="C19" s="70"/>
      <c r="D19" s="2"/>
      <c r="E19" s="59"/>
      <c r="F19" s="59"/>
      <c r="G19" s="59"/>
    </row>
    <row r="20" spans="1:7" ht="18" customHeight="1">
      <c r="A20" s="57"/>
      <c r="B20" s="60" t="s">
        <v>125</v>
      </c>
      <c r="C20" s="68"/>
      <c r="D20" s="2"/>
      <c r="E20" s="59"/>
      <c r="F20" s="59"/>
      <c r="G20" s="59"/>
    </row>
    <row r="21" spans="1:7" ht="18" customHeight="1">
      <c r="A21" s="57"/>
      <c r="B21" s="60" t="s">
        <v>125</v>
      </c>
      <c r="C21" s="68" t="str">
        <f>"　　　　"&amp;'■入力シート'!C45</f>
        <v>　　　　</v>
      </c>
      <c r="D21" s="2"/>
      <c r="E21" s="59"/>
      <c r="F21" s="59"/>
      <c r="G21" s="59"/>
    </row>
    <row r="22" spans="1:7" ht="18" customHeight="1">
      <c r="A22" s="57"/>
      <c r="B22" s="60" t="s">
        <v>125</v>
      </c>
      <c r="C22" s="68" t="str">
        <f>"　　　　"&amp;'■入力シート'!C43</f>
        <v>　　　　</v>
      </c>
      <c r="D22" s="2"/>
      <c r="E22" s="59"/>
      <c r="F22" s="59"/>
      <c r="G22" s="59"/>
    </row>
    <row r="23" spans="2:7" ht="18" customHeight="1">
      <c r="B23" s="60" t="s">
        <v>125</v>
      </c>
      <c r="C23" s="68"/>
      <c r="D23" s="2"/>
      <c r="E23" s="59"/>
      <c r="F23" s="59"/>
      <c r="G23" s="59"/>
    </row>
    <row r="24" spans="1:7" ht="18" customHeight="1" thickBot="1">
      <c r="A24" s="57"/>
      <c r="B24" s="61" t="s">
        <v>126</v>
      </c>
      <c r="C24" s="69"/>
      <c r="D24" s="2"/>
      <c r="E24" s="59"/>
      <c r="F24" s="59"/>
      <c r="G24" s="59"/>
    </row>
    <row r="25" spans="1:7" ht="18" customHeight="1">
      <c r="A25">
        <v>4</v>
      </c>
      <c r="B25" s="57" t="s">
        <v>124</v>
      </c>
      <c r="C25" s="67"/>
      <c r="D25" s="2"/>
      <c r="E25" s="59"/>
      <c r="F25" s="59"/>
      <c r="G25" s="59"/>
    </row>
    <row r="26" spans="1:7" ht="18" customHeight="1">
      <c r="A26" s="57"/>
      <c r="B26" s="60" t="s">
        <v>125</v>
      </c>
      <c r="C26" s="90"/>
      <c r="D26" s="2"/>
      <c r="E26" s="59"/>
      <c r="F26" s="59"/>
      <c r="G26" s="59"/>
    </row>
    <row r="27" spans="1:7" ht="18" customHeight="1">
      <c r="A27" s="57"/>
      <c r="B27" s="60" t="s">
        <v>125</v>
      </c>
      <c r="C27" s="90"/>
      <c r="D27" s="2"/>
      <c r="E27" s="59"/>
      <c r="F27" s="59"/>
      <c r="G27" s="59"/>
    </row>
    <row r="28" spans="1:7" ht="18" customHeight="1">
      <c r="A28" s="57"/>
      <c r="B28" s="60" t="s">
        <v>125</v>
      </c>
      <c r="C28" s="90"/>
      <c r="D28" s="2"/>
      <c r="E28" s="59"/>
      <c r="F28" s="59"/>
      <c r="G28" s="59"/>
    </row>
    <row r="29" spans="2:7" ht="18" customHeight="1">
      <c r="B29" s="60" t="s">
        <v>125</v>
      </c>
      <c r="C29" s="68"/>
      <c r="D29" s="2"/>
      <c r="E29" s="59"/>
      <c r="F29" s="59"/>
      <c r="G29" s="59"/>
    </row>
    <row r="30" spans="1:7" ht="18" customHeight="1" thickBot="1">
      <c r="A30" s="57"/>
      <c r="B30" s="61" t="s">
        <v>127</v>
      </c>
      <c r="C30" s="69"/>
      <c r="D30" s="2"/>
      <c r="E30" s="58" t="s">
        <v>118</v>
      </c>
      <c r="F30" s="58" t="s">
        <v>122</v>
      </c>
      <c r="G30" s="58" t="s">
        <v>123</v>
      </c>
    </row>
    <row r="31" spans="1:7" ht="18" customHeight="1">
      <c r="A31">
        <v>5</v>
      </c>
      <c r="B31" s="57" t="s">
        <v>127</v>
      </c>
      <c r="C31" s="70">
        <f aca="true" ca="1" t="shared" si="0" ref="C31:C83">IF(INDIRECT(ADDRESS(ROW(),4+$D$3,,,))="","",INDIRECT(ADDRESS(ROW(),4+$D$3,,,)))</f>
      </c>
      <c r="D31" s="2"/>
      <c r="E31" s="59"/>
      <c r="F31" s="59">
        <f ca="1">IF(INDIRECT(ADDRESS(($E$2+(A31-$A$31)*2),4,,,"■入力シート"))="","","　"&amp;INDIRECT(ADDRESS(($E$2+(A31-$A$31)*2),4,,,"■入力シート")))</f>
      </c>
      <c r="G31" s="59">
        <f ca="1">IF(INDIRECT(ADDRESS(($E$2+(A31-$A$31)*3),4,,,"■入力シート"))="","","　"&amp;INDIRECT(ADDRESS(($E$2+(A31-$A$31)*3),4,,,"■入力シート")))</f>
      </c>
    </row>
    <row r="32" spans="1:7" ht="18" customHeight="1">
      <c r="A32" s="57"/>
      <c r="B32" s="60" t="s">
        <v>125</v>
      </c>
      <c r="C32" s="68">
        <f ca="1" t="shared" si="0"/>
      </c>
      <c r="D32" s="2"/>
      <c r="E32" s="59"/>
      <c r="F32" s="59">
        <f ca="1">IF(INDIRECT(ADDRESS(($E$2+(A31-$A$31)*2),3,,,"■入力シート"))="","","　"&amp;INDIRECT(ADDRESS(($E$2+(A31-$A$31)*2),3,,,"■入力シート")))</f>
      </c>
      <c r="G32" s="59">
        <f ca="1">IF(INDIRECT(ADDRESS(($E$2+(A31-$A$31)*3),3,,,"■入力シート"))="","","　"&amp;INDIRECT(ADDRESS(($E$2+(A31-$A$31)*3),3,,,"■入力シート")))</f>
      </c>
    </row>
    <row r="33" spans="1:7" ht="18" customHeight="1">
      <c r="A33" s="57"/>
      <c r="B33" s="60" t="s">
        <v>125</v>
      </c>
      <c r="C33" s="68">
        <f ca="1" t="shared" si="0"/>
      </c>
      <c r="D33" s="2"/>
      <c r="E33" s="59">
        <f ca="1">IF(INDIRECT(ADDRESS(($E$2+A31-5),4,,,"■入力シート"))="","","　"&amp;INDIRECT(ADDRESS(($E$2+A31-5),4,,,"■入力シート")))</f>
      </c>
      <c r="F33" s="59"/>
      <c r="G33" s="59">
        <f ca="1">IF(INDIRECT(ADDRESS(($E$2+(A31-$A$31)*3)+1,4,,,"■入力シート"))="","","　"&amp;INDIRECT(ADDRESS(($E$2+(A31-$A$31)*3)+1,4,,,"■入力シート")))</f>
      </c>
    </row>
    <row r="34" spans="1:7" ht="18" customHeight="1">
      <c r="A34" s="57"/>
      <c r="B34" s="60" t="s">
        <v>125</v>
      </c>
      <c r="C34" s="68">
        <f ca="1" t="shared" si="0"/>
      </c>
      <c r="D34" s="2"/>
      <c r="E34" s="59">
        <f ca="1">IF(INDIRECT(ADDRESS(($E$2+A31-5),3,,,"■入力シート"))="","","　"&amp;INDIRECT(ADDRESS(($E$2+A31-5),3,,,"■入力シート")))</f>
      </c>
      <c r="F34" s="59"/>
      <c r="G34" s="59">
        <f ca="1">IF(INDIRECT(ADDRESS(($E$2+(A31-$A$31)*3)+1,3,,,"■入力シート"))="","","　"&amp;INDIRECT(ADDRESS(($E$2+(A31-$A$31)*3)+1,3,,,"■入力シート")))</f>
      </c>
    </row>
    <row r="35" spans="2:7" ht="18" customHeight="1">
      <c r="B35" s="60" t="s">
        <v>125</v>
      </c>
      <c r="C35" s="68">
        <f ca="1" t="shared" si="0"/>
      </c>
      <c r="D35" s="2"/>
      <c r="E35" s="59"/>
      <c r="F35" s="59">
        <f ca="1">IF(INDIRECT(ADDRESS(($E$2+(A31-$A$31)*2)+1,4,,,"■入力シート"))="","","　"&amp;INDIRECT(ADDRESS(($E$2+(A31-$A$31)*2)+1,4,,,"■入力シート")))</f>
      </c>
      <c r="G35" s="59">
        <f ca="1">IF(INDIRECT(ADDRESS(($E$2+(A31-$A$31)*3)+2,4,,,"■入力シート"))="","","　"&amp;INDIRECT(ADDRESS(($E$2+(A31-$A$31)*3)+2,4,,,"■入力シート")))</f>
      </c>
    </row>
    <row r="36" spans="1:7" ht="18" customHeight="1" thickBot="1">
      <c r="A36" s="57"/>
      <c r="B36" s="61" t="s">
        <v>126</v>
      </c>
      <c r="C36" s="69">
        <f ca="1" t="shared" si="0"/>
      </c>
      <c r="D36" s="2"/>
      <c r="E36" s="59"/>
      <c r="F36" s="59">
        <f ca="1">IF(INDIRECT(ADDRESS(($E$2+(A31-$A$31)*2)+1,3,,,"■入力シート"))="","","　"&amp;INDIRECT(ADDRESS(($E$2+(A31-$A$31)*2)+1,3,,,"■入力シート")))</f>
      </c>
      <c r="G36" s="59">
        <f ca="1">IF(INDIRECT(ADDRESS(($E$2+(A31-$A$31)*3)+2,3,,,"■入力シート"))="","","　"&amp;INDIRECT(ADDRESS(($E$2+(A31-$A$31)*3)+2,3,,,"■入力シート")))</f>
      </c>
    </row>
    <row r="37" spans="1:7" ht="18" customHeight="1">
      <c r="A37">
        <v>6</v>
      </c>
      <c r="B37" s="57" t="s">
        <v>124</v>
      </c>
      <c r="C37" s="67">
        <f ca="1" t="shared" si="0"/>
      </c>
      <c r="D37" s="2"/>
      <c r="E37" s="59"/>
      <c r="F37" s="59">
        <f ca="1">IF(INDIRECT(ADDRESS(($E$2+(A37-$A$31)*2),4,,,"■入力シート"))="","","　"&amp;INDIRECT(ADDRESS(($E$2+(A37-$A$31)*2),4,,,"■入力シート")))</f>
      </c>
      <c r="G37" s="59">
        <f ca="1">IF(INDIRECT(ADDRESS(($E$2+(A37-$A$31)*3),4,,,"■入力シート"))="","","　"&amp;INDIRECT(ADDRESS(($E$2+(A37-$A$31)*3),4,,,"■入力シート")))</f>
      </c>
    </row>
    <row r="38" spans="1:7" ht="18" customHeight="1">
      <c r="A38" s="57"/>
      <c r="B38" s="60" t="s">
        <v>125</v>
      </c>
      <c r="C38" s="90">
        <f ca="1" t="shared" si="0"/>
      </c>
      <c r="D38" s="2"/>
      <c r="E38" s="59"/>
      <c r="F38" s="59">
        <f ca="1">IF(INDIRECT(ADDRESS(($E$2+(A37-$A$31)*2),3,,,"■入力シート"))="","","　"&amp;INDIRECT(ADDRESS(($E$2+(A37-$A$31)*2),3,,,"■入力シート")))</f>
      </c>
      <c r="G38" s="59">
        <f ca="1">IF(INDIRECT(ADDRESS(($E$2+(A37-$A$31)*3),3,,,"■入力シート"))="","","　"&amp;INDIRECT(ADDRESS(($E$2+(A37-$A$31)*3),3,,,"■入力シート")))</f>
      </c>
    </row>
    <row r="39" spans="1:7" ht="18" customHeight="1">
      <c r="A39" s="57"/>
      <c r="B39" s="60" t="s">
        <v>125</v>
      </c>
      <c r="C39" s="90">
        <f ca="1" t="shared" si="0"/>
      </c>
      <c r="D39" s="2"/>
      <c r="E39" s="59">
        <f ca="1">IF(INDIRECT(ADDRESS(($E$2+A37-5),4,,,"■入力シート"))="","","　"&amp;INDIRECT(ADDRESS(($E$2+A37-5),4,,,"■入力シート")))</f>
      </c>
      <c r="F39" s="59"/>
      <c r="G39" s="59">
        <f ca="1">IF(INDIRECT(ADDRESS(($E$2+(A37-$A$31)*3)+1,4,,,"■入力シート"))="","","　"&amp;INDIRECT(ADDRESS(($E$2+(A37-$A$31)*3)+1,4,,,"■入力シート")))</f>
      </c>
    </row>
    <row r="40" spans="1:7" ht="18" customHeight="1">
      <c r="A40" s="57"/>
      <c r="B40" s="60" t="s">
        <v>125</v>
      </c>
      <c r="C40" s="90">
        <f ca="1" t="shared" si="0"/>
      </c>
      <c r="D40" s="2"/>
      <c r="E40" s="59">
        <f ca="1">IF(INDIRECT(ADDRESS(($E$2+A37-5),3,,,"■入力シート"))="","","　"&amp;INDIRECT(ADDRESS(($E$2+A37-5),3,,,"■入力シート")))</f>
      </c>
      <c r="F40" s="59"/>
      <c r="G40" s="59">
        <f ca="1">IF(INDIRECT(ADDRESS(($E$2+(A37-$A$31)*3)+1,3,,,"■入力シート"))="","","　"&amp;INDIRECT(ADDRESS(($E$2+(A37-$A$31)*3)+1,3,,,"■入力シート")))</f>
      </c>
    </row>
    <row r="41" spans="2:7" ht="18" customHeight="1">
      <c r="B41" s="60" t="s">
        <v>125</v>
      </c>
      <c r="C41" s="68">
        <f ca="1" t="shared" si="0"/>
      </c>
      <c r="D41" s="2"/>
      <c r="E41" s="59"/>
      <c r="F41" s="59">
        <f ca="1">IF(INDIRECT(ADDRESS(($E$2+(A37-$A$31)*2)+1,4,,,"■入力シート"))="","","　"&amp;INDIRECT(ADDRESS(($E$2+(A37-$A$31)*2)+1,4,,,"■入力シート")))</f>
      </c>
      <c r="G41" s="59">
        <f ca="1">IF(INDIRECT(ADDRESS(($E$2+(A37-$A$31)*3)+2,4,,,"■入力シート"))="","","　"&amp;INDIRECT(ADDRESS(($E$2+(A37-$A$31)*3)+2,4,,,"■入力シート")))</f>
      </c>
    </row>
    <row r="42" spans="1:7" ht="18" customHeight="1" thickBot="1">
      <c r="A42" s="57"/>
      <c r="B42" s="61" t="s">
        <v>127</v>
      </c>
      <c r="C42" s="69">
        <f ca="1" t="shared" si="0"/>
      </c>
      <c r="D42" s="2"/>
      <c r="E42" s="59"/>
      <c r="F42" s="59">
        <f ca="1">IF(INDIRECT(ADDRESS(($E$2+(A37-$A$31)*2)+1,3,,,"■入力シート"))="","","　"&amp;INDIRECT(ADDRESS(($E$2+(A37-$A$31)*2)+1,3,,,"■入力シート")))</f>
      </c>
      <c r="G42" s="59">
        <f ca="1">IF(INDIRECT(ADDRESS(($E$2+(A37-$A$31)*3)+2,3,,,"■入力シート"))="","","　"&amp;INDIRECT(ADDRESS(($E$2+(A37-$A$31)*3)+2,3,,,"■入力シート")))</f>
      </c>
    </row>
    <row r="43" spans="1:7" ht="18" customHeight="1">
      <c r="A43">
        <v>7</v>
      </c>
      <c r="B43" s="57" t="s">
        <v>127</v>
      </c>
      <c r="C43" s="70">
        <f ca="1" t="shared" si="0"/>
      </c>
      <c r="D43" s="2"/>
      <c r="E43" s="59"/>
      <c r="F43" s="59">
        <f ca="1">IF(INDIRECT(ADDRESS(($E$2+(A43-$A$31)*2),4,,,"■入力シート"))="","","　"&amp;INDIRECT(ADDRESS(($E$2+(A43-$A$31)*2),4,,,"■入力シート")))</f>
      </c>
      <c r="G43" s="59">
        <f ca="1">IF(INDIRECT(ADDRESS(($E$2+(A43-$A$31)*3),4,,,"■入力シート"))="","","　"&amp;INDIRECT(ADDRESS(($E$2+(A43-$A$31)*3),4,,,"■入力シート")))</f>
      </c>
    </row>
    <row r="44" spans="1:7" ht="18" customHeight="1">
      <c r="A44" s="57"/>
      <c r="B44" s="60" t="s">
        <v>125</v>
      </c>
      <c r="C44" s="68">
        <f ca="1" t="shared" si="0"/>
      </c>
      <c r="D44" s="2"/>
      <c r="E44" s="59"/>
      <c r="F44" s="59">
        <f ca="1">IF(INDIRECT(ADDRESS(($E$2+(A43-$A$31)*2),3,,,"■入力シート"))="","","　"&amp;INDIRECT(ADDRESS(($E$2+(A43-$A$31)*2),3,,,"■入力シート")))</f>
      </c>
      <c r="G44" s="59">
        <f ca="1">IF(INDIRECT(ADDRESS(($E$2+(A43-$A$31)*3),3,,,"■入力シート"))="","","　"&amp;INDIRECT(ADDRESS(($E$2+(A43-$A$31)*3),3,,,"■入力シート")))</f>
      </c>
    </row>
    <row r="45" spans="1:7" ht="18" customHeight="1">
      <c r="A45" s="57"/>
      <c r="B45" s="60" t="s">
        <v>125</v>
      </c>
      <c r="C45" s="68">
        <f ca="1" t="shared" si="0"/>
      </c>
      <c r="D45" s="2"/>
      <c r="E45" s="59">
        <f ca="1">IF(INDIRECT(ADDRESS(($E$2+A43-5),4,,,"■入力シート"))="","","　"&amp;INDIRECT(ADDRESS(($E$2+A43-5),4,,,"■入力シート")))</f>
      </c>
      <c r="F45" s="59"/>
      <c r="G45" s="59">
        <f ca="1">IF(INDIRECT(ADDRESS(($E$2+(A43-$A$31)*3)+1,4,,,"■入力シート"))="","","　"&amp;INDIRECT(ADDRESS(($E$2+(A43-$A$31)*3)+1,4,,,"■入力シート")))</f>
      </c>
    </row>
    <row r="46" spans="1:7" ht="18" customHeight="1">
      <c r="A46" s="57"/>
      <c r="B46" s="60" t="s">
        <v>125</v>
      </c>
      <c r="C46" s="68">
        <f ca="1" t="shared" si="0"/>
      </c>
      <c r="D46" s="2"/>
      <c r="E46" s="59">
        <f ca="1">IF(INDIRECT(ADDRESS(($E$2+A43-5),3,,,"■入力シート"))="","","　"&amp;INDIRECT(ADDRESS(($E$2+A43-5),3,,,"■入力シート")))</f>
      </c>
      <c r="F46" s="59"/>
      <c r="G46" s="59">
        <f ca="1">IF(INDIRECT(ADDRESS(($E$2+(A43-$A$31)*3)+1,3,,,"■入力シート"))="","","　"&amp;INDIRECT(ADDRESS(($E$2+(A43-$A$31)*3)+1,3,,,"■入力シート")))</f>
      </c>
    </row>
    <row r="47" spans="2:7" ht="18" customHeight="1">
      <c r="B47" s="60" t="s">
        <v>125</v>
      </c>
      <c r="C47" s="68">
        <f ca="1" t="shared" si="0"/>
      </c>
      <c r="D47" s="2"/>
      <c r="E47" s="59"/>
      <c r="F47" s="59">
        <f ca="1">IF(INDIRECT(ADDRESS(($E$2+(A43-$A$31)*2)+1,4,,,"■入力シート"))="","","　"&amp;INDIRECT(ADDRESS(($E$2+(A43-$A$31)*2)+1,4,,,"■入力シート")))</f>
      </c>
      <c r="G47" s="59">
        <f ca="1">IF(INDIRECT(ADDRESS(($E$2+(A43-$A$31)*3)+2,4,,,"■入力シート"))="","","　"&amp;INDIRECT(ADDRESS(($E$2+(A43-$A$31)*3)+2,4,,,"■入力シート")))</f>
      </c>
    </row>
    <row r="48" spans="1:7" ht="18" customHeight="1" thickBot="1">
      <c r="A48" s="57"/>
      <c r="B48" s="61" t="s">
        <v>126</v>
      </c>
      <c r="C48" s="69">
        <f ca="1" t="shared" si="0"/>
      </c>
      <c r="D48" s="2"/>
      <c r="E48" s="59"/>
      <c r="F48" s="59">
        <f ca="1">IF(INDIRECT(ADDRESS(($E$2+(A43-$A$31)*2)+1,3,,,"■入力シート"))="","","　"&amp;INDIRECT(ADDRESS(($E$2+(A43-$A$31)*2)+1,3,,,"■入力シート")))</f>
      </c>
      <c r="G48" s="59">
        <f ca="1">IF(INDIRECT(ADDRESS(($E$2+(A43-$A$31)*3)+2,3,,,"■入力シート"))="","","　"&amp;INDIRECT(ADDRESS(($E$2+(A43-$A$31)*3)+2,3,,,"■入力シート")))</f>
      </c>
    </row>
    <row r="49" spans="1:7" ht="18" customHeight="1">
      <c r="A49">
        <v>8</v>
      </c>
      <c r="B49" s="57" t="s">
        <v>124</v>
      </c>
      <c r="C49" s="67">
        <f ca="1" t="shared" si="0"/>
      </c>
      <c r="D49" s="2"/>
      <c r="E49" s="59"/>
      <c r="F49" s="59">
        <f ca="1">IF(INDIRECT(ADDRESS(($E$2+(A49-$A$31)*2),4,,,"■入力シート"))="","","　"&amp;INDIRECT(ADDRESS(($E$2+(A49-$A$31)*2),4,,,"■入力シート")))</f>
      </c>
      <c r="G49" s="59">
        <f ca="1">IF(INDIRECT(ADDRESS(($E$2+(A49-$A$31)*3),4,,,"■入力シート"))="","","　"&amp;INDIRECT(ADDRESS(($E$2+(A49-$A$31)*3),4,,,"■入力シート")))</f>
      </c>
    </row>
    <row r="50" spans="1:7" ht="18" customHeight="1">
      <c r="A50" s="57"/>
      <c r="B50" s="60" t="s">
        <v>125</v>
      </c>
      <c r="C50" s="90">
        <f ca="1" t="shared" si="0"/>
      </c>
      <c r="D50" s="2"/>
      <c r="E50" s="59"/>
      <c r="F50" s="59">
        <f ca="1">IF(INDIRECT(ADDRESS(($E$2+(A49-$A$31)*2),3,,,"■入力シート"))="","","　"&amp;INDIRECT(ADDRESS(($E$2+(A49-$A$31)*2),3,,,"■入力シート")))</f>
      </c>
      <c r="G50" s="59">
        <f ca="1">IF(INDIRECT(ADDRESS(($E$2+(A49-$A$31)*3),3,,,"■入力シート"))="","","　"&amp;INDIRECT(ADDRESS(($E$2+(A49-$A$31)*3),3,,,"■入力シート")))</f>
      </c>
    </row>
    <row r="51" spans="1:7" ht="18" customHeight="1">
      <c r="A51" s="57"/>
      <c r="B51" s="60" t="s">
        <v>125</v>
      </c>
      <c r="C51" s="90">
        <f ca="1" t="shared" si="0"/>
      </c>
      <c r="D51" s="2"/>
      <c r="E51" s="59">
        <f ca="1">IF(INDIRECT(ADDRESS(($E$2+A49-5),4,,,"■入力シート"))="","","　"&amp;INDIRECT(ADDRESS(($E$2+A49-5),4,,,"■入力シート")))</f>
      </c>
      <c r="F51" s="59"/>
      <c r="G51" s="59">
        <f ca="1">IF(INDIRECT(ADDRESS(($E$2+(A49-$A$31)*3)+1,4,,,"■入力シート"))="","","　"&amp;INDIRECT(ADDRESS(($E$2+(A49-$A$31)*3)+1,4,,,"■入力シート")))</f>
      </c>
    </row>
    <row r="52" spans="1:7" ht="18" customHeight="1">
      <c r="A52" s="57"/>
      <c r="B52" s="60" t="s">
        <v>125</v>
      </c>
      <c r="C52" s="90">
        <f ca="1" t="shared" si="0"/>
      </c>
      <c r="D52" s="2"/>
      <c r="E52" s="59">
        <f ca="1">IF(INDIRECT(ADDRESS(($E$2+A49-5),3,,,"■入力シート"))="","","　"&amp;INDIRECT(ADDRESS(($E$2+A49-5),3,,,"■入力シート")))</f>
      </c>
      <c r="F52" s="59"/>
      <c r="G52" s="59">
        <f ca="1">IF(INDIRECT(ADDRESS(($E$2+(A49-$A$31)*3)+1,3,,,"■入力シート"))="","","　"&amp;INDIRECT(ADDRESS(($E$2+(A49-$A$31)*3)+1,3,,,"■入力シート")))</f>
      </c>
    </row>
    <row r="53" spans="2:7" ht="18" customHeight="1">
      <c r="B53" s="60" t="s">
        <v>125</v>
      </c>
      <c r="C53" s="68">
        <f ca="1" t="shared" si="0"/>
      </c>
      <c r="D53" s="2"/>
      <c r="E53" s="59"/>
      <c r="F53" s="59">
        <f ca="1">IF(INDIRECT(ADDRESS(($E$2+(A49-$A$31)*2)+1,4,,,"■入力シート"))="","","　"&amp;INDIRECT(ADDRESS(($E$2+(A49-$A$31)*2)+1,4,,,"■入力シート")))</f>
      </c>
      <c r="G53" s="59">
        <f ca="1">IF(INDIRECT(ADDRESS(($E$2+(A49-$A$31)*3)+2,4,,,"■入力シート"))="","","　"&amp;INDIRECT(ADDRESS(($E$2+(A49-$A$31)*3)+2,4,,,"■入力シート")))</f>
      </c>
    </row>
    <row r="54" spans="1:7" ht="18" customHeight="1" thickBot="1">
      <c r="A54" s="57"/>
      <c r="B54" s="61" t="s">
        <v>127</v>
      </c>
      <c r="C54" s="69">
        <f ca="1" t="shared" si="0"/>
      </c>
      <c r="D54" s="2"/>
      <c r="E54" s="59"/>
      <c r="F54" s="59">
        <f ca="1">IF(INDIRECT(ADDRESS(($E$2+(A49-$A$31)*2)+1,3,,,"■入力シート"))="","","　"&amp;INDIRECT(ADDRESS(($E$2+(A49-$A$31)*2)+1,3,,,"■入力シート")))</f>
      </c>
      <c r="G54" s="59">
        <f ca="1">IF(INDIRECT(ADDRESS(($E$2+(A49-$A$31)*3)+2,3,,,"■入力シート"))="","","　"&amp;INDIRECT(ADDRESS(($E$2+(A49-$A$31)*3)+2,3,,,"■入力シート")))</f>
      </c>
    </row>
    <row r="55" spans="1:7" ht="18" customHeight="1">
      <c r="A55">
        <v>9</v>
      </c>
      <c r="B55" s="57" t="s">
        <v>127</v>
      </c>
      <c r="C55" s="70">
        <f ca="1" t="shared" si="0"/>
      </c>
      <c r="D55" s="2"/>
      <c r="E55" s="59"/>
      <c r="F55" s="59">
        <f ca="1">IF(INDIRECT(ADDRESS(($E$2+(A55-$A$31)*2),4,,,"■入力シート"))="","","　"&amp;INDIRECT(ADDRESS(($E$2+(A55-$A$31)*2),4,,,"■入力シート")))</f>
      </c>
      <c r="G55" s="59">
        <f ca="1">IF(INDIRECT(ADDRESS(($E$2+(A55-$A$31)*3),4,,,"■入力シート"))="","","　"&amp;INDIRECT(ADDRESS(($E$2+(A55-$A$31)*3),4,,,"■入力シート")))</f>
      </c>
    </row>
    <row r="56" spans="1:7" ht="18" customHeight="1">
      <c r="A56" s="57"/>
      <c r="B56" s="60" t="s">
        <v>125</v>
      </c>
      <c r="C56" s="68">
        <f ca="1" t="shared" si="0"/>
      </c>
      <c r="D56" s="2"/>
      <c r="E56" s="59"/>
      <c r="F56" s="59">
        <f ca="1">IF(INDIRECT(ADDRESS(($E$2+(A55-$A$31)*2),3,,,"■入力シート"))="","","　"&amp;INDIRECT(ADDRESS(($E$2+(A55-$A$31)*2),3,,,"■入力シート")))</f>
      </c>
      <c r="G56" s="59">
        <f ca="1">IF(INDIRECT(ADDRESS(($E$2+(A55-$A$31)*3),3,,,"■入力シート"))="","","　"&amp;INDIRECT(ADDRESS(($E$2+(A55-$A$31)*3),3,,,"■入力シート")))</f>
      </c>
    </row>
    <row r="57" spans="1:7" ht="18" customHeight="1">
      <c r="A57" s="57"/>
      <c r="B57" s="60" t="s">
        <v>125</v>
      </c>
      <c r="C57" s="68">
        <f ca="1" t="shared" si="0"/>
      </c>
      <c r="D57" s="2"/>
      <c r="E57" s="59">
        <f ca="1">IF(INDIRECT(ADDRESS(($E$2+A55-5),4,,,"■入力シート"))="","","　"&amp;INDIRECT(ADDRESS(($E$2+A55-5),4,,,"■入力シート")))</f>
      </c>
      <c r="F57" s="59"/>
      <c r="G57" s="59">
        <f ca="1">IF(INDIRECT(ADDRESS(($E$2+(A55-$A$31)*3)+1,4,,,"■入力シート"))="","","　"&amp;INDIRECT(ADDRESS(($E$2+(A55-$A$31)*3)+1,4,,,"■入力シート")))</f>
      </c>
    </row>
    <row r="58" spans="1:7" ht="18" customHeight="1">
      <c r="A58" s="57"/>
      <c r="B58" s="60" t="s">
        <v>125</v>
      </c>
      <c r="C58" s="68">
        <f ca="1" t="shared" si="0"/>
      </c>
      <c r="D58" s="2"/>
      <c r="E58" s="59">
        <f ca="1">IF(INDIRECT(ADDRESS(($E$2+A55-5),3,,,"■入力シート"))="","","　"&amp;INDIRECT(ADDRESS(($E$2+A55-5),3,,,"■入力シート")))</f>
      </c>
      <c r="F58" s="59"/>
      <c r="G58" s="59">
        <f ca="1">IF(INDIRECT(ADDRESS(($E$2+(A55-$A$31)*3)+1,3,,,"■入力シート"))="","","　"&amp;INDIRECT(ADDRESS(($E$2+(A55-$A$31)*3)+1,3,,,"■入力シート")))</f>
      </c>
    </row>
    <row r="59" spans="2:7" ht="18" customHeight="1">
      <c r="B59" s="60" t="s">
        <v>125</v>
      </c>
      <c r="C59" s="68">
        <f ca="1" t="shared" si="0"/>
      </c>
      <c r="D59" s="2"/>
      <c r="E59" s="59"/>
      <c r="F59" s="59">
        <f ca="1">IF(INDIRECT(ADDRESS(($E$2+(A55-$A$31)*2)+1,4,,,"■入力シート"))="","","　"&amp;INDIRECT(ADDRESS(($E$2+(A55-$A$31)*2)+1,4,,,"■入力シート")))</f>
      </c>
      <c r="G59" s="59">
        <f ca="1">IF(INDIRECT(ADDRESS(($E$2+(A55-$A$31)*3)+2,4,,,"■入力シート"))="","","　"&amp;INDIRECT(ADDRESS(($E$2+(A55-$A$31)*3)+2,4,,,"■入力シート")))</f>
      </c>
    </row>
    <row r="60" spans="1:7" ht="18" customHeight="1" thickBot="1">
      <c r="A60" s="57"/>
      <c r="B60" s="61" t="s">
        <v>126</v>
      </c>
      <c r="C60" s="69">
        <f ca="1" t="shared" si="0"/>
      </c>
      <c r="D60" s="2"/>
      <c r="E60" s="59"/>
      <c r="F60" s="59">
        <f ca="1">IF(INDIRECT(ADDRESS(($E$2+(A55-$A$31)*2)+1,3,,,"■入力シート"))="","","　"&amp;INDIRECT(ADDRESS(($E$2+(A55-$A$31)*2)+1,3,,,"■入力シート")))</f>
      </c>
      <c r="G60" s="59">
        <f ca="1">IF(INDIRECT(ADDRESS(($E$2+(A55-$A$31)*3)+2,3,,,"■入力シート"))="","","　"&amp;INDIRECT(ADDRESS(($E$2+(A55-$A$31)*3)+2,3,,,"■入力シート")))</f>
      </c>
    </row>
    <row r="61" spans="1:7" ht="18" customHeight="1">
      <c r="A61">
        <v>10</v>
      </c>
      <c r="B61" s="57" t="s">
        <v>124</v>
      </c>
      <c r="C61" s="67">
        <f ca="1" t="shared" si="0"/>
      </c>
      <c r="D61" s="2"/>
      <c r="E61" s="59"/>
      <c r="F61" s="59">
        <f ca="1">IF(INDIRECT(ADDRESS(($E$2+(A61-$A$31)*2),4,,,"■入力シート"))="","","　"&amp;INDIRECT(ADDRESS(($E$2+(A61-$A$31)*2),4,,,"■入力シート")))</f>
      </c>
      <c r="G61" s="59">
        <f ca="1">IF(INDIRECT(ADDRESS(($E$2+(A61-$A$31)*3),4,,,"■入力シート"))="","","　"&amp;INDIRECT(ADDRESS(($E$2+(A61-$A$31)*3),4,,,"■入力シート")))</f>
      </c>
    </row>
    <row r="62" spans="1:7" ht="18" customHeight="1">
      <c r="A62" s="57"/>
      <c r="B62" s="60" t="s">
        <v>125</v>
      </c>
      <c r="C62" s="90">
        <f ca="1" t="shared" si="0"/>
      </c>
      <c r="D62" s="2"/>
      <c r="E62" s="59"/>
      <c r="F62" s="59">
        <f ca="1">IF(INDIRECT(ADDRESS(($E$2+(A61-$A$31)*2),3,,,"■入力シート"))="","","　"&amp;INDIRECT(ADDRESS(($E$2+(A61-$A$31)*2),3,,,"■入力シート")))</f>
      </c>
      <c r="G62" s="59">
        <f ca="1">IF(INDIRECT(ADDRESS(($E$2+(A61-$A$31)*3),3,,,"■入力シート"))="","","　"&amp;INDIRECT(ADDRESS(($E$2+(A61-$A$31)*3),3,,,"■入力シート")))</f>
      </c>
    </row>
    <row r="63" spans="1:7" ht="18" customHeight="1">
      <c r="A63" s="57"/>
      <c r="B63" s="60" t="s">
        <v>125</v>
      </c>
      <c r="C63" s="90">
        <f ca="1" t="shared" si="0"/>
      </c>
      <c r="D63" s="2"/>
      <c r="E63" s="59">
        <f ca="1">IF(INDIRECT(ADDRESS(($E$2+A61-5),4,,,"■入力シート"))="","","　"&amp;INDIRECT(ADDRESS(($E$2+A61-5),4,,,"■入力シート")))</f>
      </c>
      <c r="F63" s="59"/>
      <c r="G63" s="59">
        <f ca="1">IF(INDIRECT(ADDRESS(($E$2+(A61-$A$31)*3)+1,4,,,"■入力シート"))="","","　"&amp;INDIRECT(ADDRESS(($E$2+(A61-$A$31)*3)+1,4,,,"■入力シート")))</f>
      </c>
    </row>
    <row r="64" spans="1:7" ht="18" customHeight="1">
      <c r="A64" s="57"/>
      <c r="B64" s="60" t="s">
        <v>125</v>
      </c>
      <c r="C64" s="90">
        <f ca="1" t="shared" si="0"/>
      </c>
      <c r="D64" s="2"/>
      <c r="E64" s="59">
        <f ca="1">IF(INDIRECT(ADDRESS(($E$2+A61-5),3,,,"■入力シート"))="","","　"&amp;INDIRECT(ADDRESS(($E$2+A61-5),3,,,"■入力シート")))</f>
      </c>
      <c r="F64" s="59"/>
      <c r="G64" s="59">
        <f ca="1">IF(INDIRECT(ADDRESS(($E$2+(A61-$A$31)*3)+1,3,,,"■入力シート"))="","","　"&amp;INDIRECT(ADDRESS(($E$2+(A61-$A$31)*3)+1,3,,,"■入力シート")))</f>
      </c>
    </row>
    <row r="65" spans="2:7" ht="18" customHeight="1">
      <c r="B65" s="60" t="s">
        <v>125</v>
      </c>
      <c r="C65" s="68">
        <f ca="1" t="shared" si="0"/>
      </c>
      <c r="D65" s="2"/>
      <c r="E65" s="59"/>
      <c r="F65" s="59">
        <f ca="1">IF(INDIRECT(ADDRESS(($E$2+(A61-$A$31)*2)+1,4,,,"■入力シート"))="","","　"&amp;INDIRECT(ADDRESS(($E$2+(A61-$A$31)*2)+1,4,,,"■入力シート")))</f>
      </c>
      <c r="G65" s="59">
        <f ca="1">IF(INDIRECT(ADDRESS(($E$2+(A61-$A$31)*3)+2,4,,,"■入力シート"))="","","　"&amp;INDIRECT(ADDRESS(($E$2+(A61-$A$31)*3)+2,4,,,"■入力シート")))</f>
      </c>
    </row>
    <row r="66" spans="1:7" ht="18" customHeight="1" thickBot="1">
      <c r="A66" s="57"/>
      <c r="B66" s="61" t="s">
        <v>127</v>
      </c>
      <c r="C66" s="69">
        <f ca="1" t="shared" si="0"/>
      </c>
      <c r="D66" s="2"/>
      <c r="E66" s="59"/>
      <c r="F66" s="59">
        <f ca="1">IF(INDIRECT(ADDRESS(($E$2+(A61-$A$31)*2)+1,3,,,"■入力シート"))="","","　"&amp;INDIRECT(ADDRESS(($E$2+(A61-$A$31)*2)+1,3,,,"■入力シート")))</f>
      </c>
      <c r="G66" s="59">
        <f ca="1">IF(INDIRECT(ADDRESS(($E$2+(A61-$A$31)*3)+2,3,,,"■入力シート"))="","","　"&amp;INDIRECT(ADDRESS(($E$2+(A61-$A$31)*3)+2,3,,,"■入力シート")))</f>
      </c>
    </row>
    <row r="67" spans="1:7" ht="18" customHeight="1">
      <c r="A67">
        <v>11</v>
      </c>
      <c r="B67" s="57" t="s">
        <v>127</v>
      </c>
      <c r="C67" s="70">
        <f ca="1" t="shared" si="0"/>
      </c>
      <c r="D67" s="2"/>
      <c r="E67" s="59"/>
      <c r="F67" s="59">
        <f ca="1">IF(INDIRECT(ADDRESS(($E$2+(A67-$A$31)*2),4,,,"■入力シート"))="","","　"&amp;INDIRECT(ADDRESS(($E$2+(A67-$A$31)*2),4,,,"■入力シート")))</f>
      </c>
      <c r="G67" s="59">
        <f ca="1">IF(INDIRECT(ADDRESS(($E$2+(A67-$A$31)*3),4,,,"■入力シート"))="","","　"&amp;INDIRECT(ADDRESS(($E$2+(A67-$A$31)*3),4,,,"■入力シート")))</f>
      </c>
    </row>
    <row r="68" spans="1:7" ht="18" customHeight="1">
      <c r="A68" s="57"/>
      <c r="B68" s="60" t="s">
        <v>125</v>
      </c>
      <c r="C68" s="68">
        <f ca="1" t="shared" si="0"/>
      </c>
      <c r="D68" s="2"/>
      <c r="E68" s="59"/>
      <c r="F68" s="59">
        <f ca="1">IF(INDIRECT(ADDRESS(($E$2+(A67-$A$31)*2),3,,,"■入力シート"))="","","　"&amp;INDIRECT(ADDRESS(($E$2+(A67-$A$31)*2),3,,,"■入力シート")))</f>
      </c>
      <c r="G68" s="59">
        <f ca="1">IF(INDIRECT(ADDRESS(($E$2+(A67-$A$31)*3),3,,,"■入力シート"))="","","　"&amp;INDIRECT(ADDRESS(($E$2+(A67-$A$31)*3),3,,,"■入力シート")))</f>
      </c>
    </row>
    <row r="69" spans="1:7" ht="18" customHeight="1">
      <c r="A69" s="57"/>
      <c r="B69" s="60" t="s">
        <v>125</v>
      </c>
      <c r="C69" s="68">
        <f ca="1" t="shared" si="0"/>
      </c>
      <c r="D69" s="2"/>
      <c r="E69" s="59">
        <f ca="1">IF(INDIRECT(ADDRESS(($E$2+A67-5),4,,,"■入力シート"))="","","　"&amp;INDIRECT(ADDRESS(($E$2+A67-5),4,,,"■入力シート")))</f>
      </c>
      <c r="F69" s="59"/>
      <c r="G69" s="59">
        <f ca="1">IF(INDIRECT(ADDRESS(($E$2+(A67-$A$31)*3)+1,4,,,"■入力シート"))="","","　"&amp;INDIRECT(ADDRESS(($E$2+(A67-$A$31)*3)+1,4,,,"■入力シート")))</f>
      </c>
    </row>
    <row r="70" spans="1:7" ht="18" customHeight="1">
      <c r="A70" s="57"/>
      <c r="B70" s="60" t="s">
        <v>125</v>
      </c>
      <c r="C70" s="68">
        <f ca="1" t="shared" si="0"/>
      </c>
      <c r="D70" s="2"/>
      <c r="E70" s="59">
        <f ca="1">IF(INDIRECT(ADDRESS(($E$2+A67-5),3,,,"■入力シート"))="","","　"&amp;INDIRECT(ADDRESS(($E$2+A67-5),3,,,"■入力シート")))</f>
      </c>
      <c r="F70" s="59"/>
      <c r="G70" s="59">
        <f ca="1">IF(INDIRECT(ADDRESS(($E$2+(A67-$A$31)*3)+1,3,,,"■入力シート"))="","","　"&amp;INDIRECT(ADDRESS(($E$2+(A67-$A$31)*3)+1,3,,,"■入力シート")))</f>
      </c>
    </row>
    <row r="71" spans="2:7" ht="18" customHeight="1">
      <c r="B71" s="60" t="s">
        <v>125</v>
      </c>
      <c r="C71" s="68">
        <f ca="1" t="shared" si="0"/>
      </c>
      <c r="D71" s="2"/>
      <c r="E71" s="59"/>
      <c r="F71" s="59">
        <f ca="1">IF(INDIRECT(ADDRESS(($E$2+(A67-$A$31)*2)+1,4,,,"■入力シート"))="","","　"&amp;INDIRECT(ADDRESS(($E$2+(A67-$A$31)*2)+1,4,,,"■入力シート")))</f>
      </c>
      <c r="G71" s="59">
        <f ca="1">IF(INDIRECT(ADDRESS(($E$2+(A67-$A$31)*3)+2,4,,,"■入力シート"))="","","　"&amp;INDIRECT(ADDRESS(($E$2+(A67-$A$31)*3)+2,4,,,"■入力シート")))</f>
      </c>
    </row>
    <row r="72" spans="1:7" ht="18" customHeight="1" thickBot="1">
      <c r="A72" s="57"/>
      <c r="B72" s="61" t="s">
        <v>126</v>
      </c>
      <c r="C72" s="69">
        <f ca="1" t="shared" si="0"/>
      </c>
      <c r="D72" s="2"/>
      <c r="E72" s="59"/>
      <c r="F72" s="59">
        <f ca="1">IF(INDIRECT(ADDRESS(($E$2+(A67-$A$31)*2)+1,3,,,"■入力シート"))="","","　"&amp;INDIRECT(ADDRESS(($E$2+(A67-$A$31)*2)+1,3,,,"■入力シート")))</f>
      </c>
      <c r="G72" s="59">
        <f ca="1">IF(INDIRECT(ADDRESS(($E$2+(A67-$A$31)*3)+2,3,,,"■入力シート"))="","","　"&amp;INDIRECT(ADDRESS(($E$2+(A67-$A$31)*3)+2,3,,,"■入力シート")))</f>
      </c>
    </row>
    <row r="73" spans="1:7" ht="18" customHeight="1">
      <c r="A73">
        <v>12</v>
      </c>
      <c r="B73" s="57" t="s">
        <v>124</v>
      </c>
      <c r="C73" s="67">
        <f ca="1" t="shared" si="0"/>
      </c>
      <c r="D73" s="2"/>
      <c r="E73" s="59"/>
      <c r="F73" s="59">
        <f ca="1">IF(INDIRECT(ADDRESS(($E$2+(A73-$A$31)*2),4,,,"■入力シート"))="","","　"&amp;INDIRECT(ADDRESS(($E$2+(A73-$A$31)*2),4,,,"■入力シート")))</f>
      </c>
      <c r="G73" s="59">
        <f ca="1">IF(INDIRECT(ADDRESS(($E$2+(A73-$A$31)*3),4,,,"■入力シート"))="","","　"&amp;INDIRECT(ADDRESS(($E$2+(A73-$A$31)*3),4,,,"■入力シート")))</f>
      </c>
    </row>
    <row r="74" spans="1:7" ht="18" customHeight="1">
      <c r="A74" s="57"/>
      <c r="B74" s="60" t="s">
        <v>125</v>
      </c>
      <c r="C74" s="90">
        <f ca="1" t="shared" si="0"/>
      </c>
      <c r="D74" s="2"/>
      <c r="E74" s="59"/>
      <c r="F74" s="59">
        <f ca="1">IF(INDIRECT(ADDRESS(($E$2+(A73-$A$31)*2),3,,,"■入力シート"))="","","　"&amp;INDIRECT(ADDRESS(($E$2+(A73-$A$31)*2),3,,,"■入力シート")))</f>
      </c>
      <c r="G74" s="59">
        <f ca="1">IF(INDIRECT(ADDRESS(($E$2+(A73-$A$31)*3),3,,,"■入力シート"))="","","　"&amp;INDIRECT(ADDRESS(($E$2+(A73-$A$31)*3),3,,,"■入力シート")))</f>
      </c>
    </row>
    <row r="75" spans="1:7" ht="18" customHeight="1">
      <c r="A75" s="57"/>
      <c r="B75" s="60" t="s">
        <v>125</v>
      </c>
      <c r="C75" s="90">
        <f ca="1" t="shared" si="0"/>
      </c>
      <c r="D75" s="2"/>
      <c r="E75" s="59">
        <f ca="1">IF(INDIRECT(ADDRESS(($E$2+A73-5),4,,,"■入力シート"))="","","　"&amp;INDIRECT(ADDRESS(($E$2+A73-5),4,,,"■入力シート")))</f>
      </c>
      <c r="F75" s="59"/>
      <c r="G75" s="59">
        <f ca="1">IF(INDIRECT(ADDRESS(($E$2+(A73-$A$31)*3)+1,4,,,"■入力シート"))="","","　"&amp;INDIRECT(ADDRESS(($E$2+(A73-$A$31)*3)+1,4,,,"■入力シート")))</f>
      </c>
    </row>
    <row r="76" spans="1:7" ht="18" customHeight="1">
      <c r="A76" s="57"/>
      <c r="B76" s="60" t="s">
        <v>125</v>
      </c>
      <c r="C76" s="90">
        <f ca="1" t="shared" si="0"/>
      </c>
      <c r="D76" s="2"/>
      <c r="E76" s="59">
        <f ca="1">IF(INDIRECT(ADDRESS(($E$2+A73-5),3,,,"■入力シート"))="","","　"&amp;INDIRECT(ADDRESS(($E$2+A73-5),3,,,"■入力シート")))</f>
      </c>
      <c r="F76" s="59"/>
      <c r="G76" s="59">
        <f ca="1">IF(INDIRECT(ADDRESS(($E$2+(A73-$A$31)*3)+1,3,,,"■入力シート"))="","","　"&amp;INDIRECT(ADDRESS(($E$2+(A73-$A$31)*3)+1,3,,,"■入力シート")))</f>
      </c>
    </row>
    <row r="77" spans="2:7" ht="18" customHeight="1">
      <c r="B77" s="60" t="s">
        <v>125</v>
      </c>
      <c r="C77" s="68">
        <f ca="1" t="shared" si="0"/>
      </c>
      <c r="D77" s="2"/>
      <c r="E77" s="59"/>
      <c r="F77" s="59">
        <f ca="1">IF(INDIRECT(ADDRESS(($E$2+(A73-$A$31)*2)+1,4,,,"■入力シート"))="","","　"&amp;INDIRECT(ADDRESS(($E$2+(A73-$A$31)*2)+1,4,,,"■入力シート")))</f>
      </c>
      <c r="G77" s="59">
        <f ca="1">IF(INDIRECT(ADDRESS(($E$2+(A73-$A$31)*3)+2,4,,,"■入力シート"))="","","　"&amp;INDIRECT(ADDRESS(($E$2+(A73-$A$31)*3)+2,4,,,"■入力シート")))</f>
      </c>
    </row>
    <row r="78" spans="1:7" ht="18" customHeight="1" thickBot="1">
      <c r="A78" s="57"/>
      <c r="B78" s="61" t="s">
        <v>127</v>
      </c>
      <c r="C78" s="69">
        <f ca="1" t="shared" si="0"/>
      </c>
      <c r="D78" s="2"/>
      <c r="E78" s="59"/>
      <c r="F78" s="59">
        <f ca="1">IF(INDIRECT(ADDRESS(($E$2+(A73-$A$31)*2)+1,3,,,"■入力シート"))="","","　"&amp;INDIRECT(ADDRESS(($E$2+(A73-$A$31)*2)+1,3,,,"■入力シート")))</f>
      </c>
      <c r="G78" s="59">
        <f ca="1">IF(INDIRECT(ADDRESS(($E$2+(A73-$A$31)*3)+2,3,,,"■入力シート"))="","","　"&amp;INDIRECT(ADDRESS(($E$2+(A73-$A$31)*3)+2,3,,,"■入力シート")))</f>
      </c>
    </row>
    <row r="79" spans="1:7" ht="18" customHeight="1">
      <c r="A79">
        <v>13</v>
      </c>
      <c r="B79" s="57" t="s">
        <v>127</v>
      </c>
      <c r="C79" s="70">
        <f ca="1" t="shared" si="0"/>
      </c>
      <c r="D79" s="2"/>
      <c r="E79" s="59"/>
      <c r="F79" s="59">
        <f ca="1">IF(INDIRECT(ADDRESS(($E$2+(A79-$A$31)*2),4,,,"■入力シート"))="","","　"&amp;INDIRECT(ADDRESS(($E$2+(A79-$A$31)*2),4,,,"■入力シート")))</f>
      </c>
      <c r="G79" s="59">
        <f ca="1">IF(INDIRECT(ADDRESS(($E$2+(A79-$A$31)*3),4,,,"■入力シート"))="","","　"&amp;INDIRECT(ADDRESS(($E$2+(A79-$A$31)*3),4,,,"■入力シート")))</f>
      </c>
    </row>
    <row r="80" spans="1:7" ht="18" customHeight="1">
      <c r="A80" s="57"/>
      <c r="B80" s="60" t="s">
        <v>125</v>
      </c>
      <c r="C80" s="68">
        <f ca="1" t="shared" si="0"/>
      </c>
      <c r="D80" s="2"/>
      <c r="E80" s="59"/>
      <c r="F80" s="59">
        <f ca="1">IF(INDIRECT(ADDRESS(($E$2+(A79-$A$31)*2),3,,,"■入力シート"))="","","　"&amp;INDIRECT(ADDRESS(($E$2+(A79-$A$31)*2),3,,,"■入力シート")))</f>
      </c>
      <c r="G80" s="59">
        <f ca="1">IF(INDIRECT(ADDRESS(($E$2+(A79-$A$31)*3),3,,,"■入力シート"))="","","　"&amp;INDIRECT(ADDRESS(($E$2+(A79-$A$31)*3),3,,,"■入力シート")))</f>
      </c>
    </row>
    <row r="81" spans="1:7" ht="18" customHeight="1">
      <c r="A81" s="57"/>
      <c r="B81" s="60" t="s">
        <v>125</v>
      </c>
      <c r="C81" s="68">
        <f ca="1" t="shared" si="0"/>
      </c>
      <c r="D81" s="2"/>
      <c r="E81" s="59">
        <f ca="1">IF(INDIRECT(ADDRESS(($E$2+A79-5),4,,,"■入力シート"))="","","　"&amp;INDIRECT(ADDRESS(($E$2+A79-5),4,,,"■入力シート")))</f>
      </c>
      <c r="F81" s="59"/>
      <c r="G81" s="59">
        <f ca="1">IF(INDIRECT(ADDRESS(($E$2+(A79-$A$31)*3)+1,4,,,"■入力シート"))="","","　"&amp;INDIRECT(ADDRESS(($E$2+(A79-$A$31)*3)+1,4,,,"■入力シート")))</f>
      </c>
    </row>
    <row r="82" spans="1:7" ht="18" customHeight="1">
      <c r="A82" s="57"/>
      <c r="B82" s="60" t="s">
        <v>125</v>
      </c>
      <c r="C82" s="68">
        <f ca="1" t="shared" si="0"/>
      </c>
      <c r="D82" s="2"/>
      <c r="E82" s="59">
        <f ca="1">IF(INDIRECT(ADDRESS(($E$2+A79-5),3,,,"■入力シート"))="","","　"&amp;INDIRECT(ADDRESS(($E$2+A79-5),3,,,"■入力シート")))</f>
      </c>
      <c r="F82" s="59"/>
      <c r="G82" s="59">
        <f ca="1">IF(INDIRECT(ADDRESS(($E$2+(A79-$A$31)*3)+1,3,,,"■入力シート"))="","","　"&amp;INDIRECT(ADDRESS(($E$2+(A79-$A$31)*3)+1,3,,,"■入力シート")))</f>
      </c>
    </row>
    <row r="83" spans="2:7" ht="18" customHeight="1">
      <c r="B83" s="60" t="s">
        <v>125</v>
      </c>
      <c r="C83" s="68">
        <f ca="1" t="shared" si="0"/>
      </c>
      <c r="D83" s="2"/>
      <c r="E83" s="59"/>
      <c r="F83" s="59">
        <f ca="1">IF(INDIRECT(ADDRESS(($E$2+(A79-$A$31)*2)+1,4,,,"■入力シート"))="","","　"&amp;INDIRECT(ADDRESS(($E$2+(A79-$A$31)*2)+1,4,,,"■入力シート")))</f>
      </c>
      <c r="G83" s="59">
        <f ca="1">IF(INDIRECT(ADDRESS(($E$2+(A79-$A$31)*3)+2,4,,,"■入力シート"))="","","　"&amp;INDIRECT(ADDRESS(($E$2+(A79-$A$31)*3)+2,4,,,"■入力シート")))</f>
      </c>
    </row>
    <row r="84" spans="1:7" ht="18" customHeight="1" thickBot="1">
      <c r="A84" s="57"/>
      <c r="B84" s="61" t="s">
        <v>126</v>
      </c>
      <c r="C84" s="69">
        <f aca="true" ca="1" t="shared" si="1" ref="C84:C147">IF(INDIRECT(ADDRESS(ROW(),4+$D$3,,,))="","",INDIRECT(ADDRESS(ROW(),4+$D$3,,,)))</f>
      </c>
      <c r="D84" s="2"/>
      <c r="E84" s="59"/>
      <c r="F84" s="59">
        <f ca="1">IF(INDIRECT(ADDRESS(($E$2+(A79-$A$31)*2)+1,3,,,"■入力シート"))="","","　"&amp;INDIRECT(ADDRESS(($E$2+(A79-$A$31)*2)+1,3,,,"■入力シート")))</f>
      </c>
      <c r="G84" s="59">
        <f ca="1">IF(INDIRECT(ADDRESS(($E$2+(A79-$A$31)*3)+2,3,,,"■入力シート"))="","","　"&amp;INDIRECT(ADDRESS(($E$2+(A79-$A$31)*3)+2,3,,,"■入力シート")))</f>
      </c>
    </row>
    <row r="85" spans="1:7" ht="18" customHeight="1">
      <c r="A85">
        <v>14</v>
      </c>
      <c r="B85" s="57" t="s">
        <v>124</v>
      </c>
      <c r="C85" s="67">
        <f ca="1" t="shared" si="1"/>
      </c>
      <c r="D85" s="2"/>
      <c r="E85" s="59"/>
      <c r="F85" s="59">
        <f ca="1">IF(INDIRECT(ADDRESS(($E$2+(A85-$A$31)*2),4,,,"■入力シート"))="","","　"&amp;INDIRECT(ADDRESS(($E$2+(A85-$A$31)*2),4,,,"■入力シート")))</f>
      </c>
      <c r="G85" s="59">
        <f ca="1">IF(INDIRECT(ADDRESS(($E$2+(A85-$A$31)*3),4,,,"■入力シート"))="","","　"&amp;INDIRECT(ADDRESS(($E$2+(A85-$A$31)*3),4,,,"■入力シート")))</f>
      </c>
    </row>
    <row r="86" spans="1:7" ht="18" customHeight="1">
      <c r="A86" s="57"/>
      <c r="B86" s="60" t="s">
        <v>125</v>
      </c>
      <c r="C86" s="90">
        <f ca="1" t="shared" si="1"/>
      </c>
      <c r="D86" s="2"/>
      <c r="E86" s="59"/>
      <c r="F86" s="59">
        <f ca="1">IF(INDIRECT(ADDRESS(($E$2+(A85-$A$31)*2),3,,,"■入力シート"))="","","　"&amp;INDIRECT(ADDRESS(($E$2+(A85-$A$31)*2),3,,,"■入力シート")))</f>
      </c>
      <c r="G86" s="59">
        <f ca="1">IF(INDIRECT(ADDRESS(($E$2+(A85-$A$31)*3),3,,,"■入力シート"))="","","　"&amp;INDIRECT(ADDRESS(($E$2+(A85-$A$31)*3),3,,,"■入力シート")))</f>
      </c>
    </row>
    <row r="87" spans="1:7" ht="18" customHeight="1">
      <c r="A87" s="57"/>
      <c r="B87" s="60" t="s">
        <v>125</v>
      </c>
      <c r="C87" s="90">
        <f ca="1" t="shared" si="1"/>
      </c>
      <c r="D87" s="2"/>
      <c r="E87" s="59">
        <f ca="1">IF(INDIRECT(ADDRESS(($E$2+A85-5),4,,,"■入力シート"))="","","　"&amp;INDIRECT(ADDRESS(($E$2+A85-5),4,,,"■入力シート")))</f>
      </c>
      <c r="F87" s="59"/>
      <c r="G87" s="59">
        <f ca="1">IF(INDIRECT(ADDRESS(($E$2+(A85-$A$31)*3)+1,4,,,"■入力シート"))="","","　"&amp;INDIRECT(ADDRESS(($E$2+(A85-$A$31)*3)+1,4,,,"■入力シート")))</f>
      </c>
    </row>
    <row r="88" spans="1:7" ht="18" customHeight="1">
      <c r="A88" s="57"/>
      <c r="B88" s="60" t="s">
        <v>125</v>
      </c>
      <c r="C88" s="90">
        <f ca="1" t="shared" si="1"/>
      </c>
      <c r="D88" s="2"/>
      <c r="E88" s="59">
        <f ca="1">IF(INDIRECT(ADDRESS(($E$2+A85-5),3,,,"■入力シート"))="","","　"&amp;INDIRECT(ADDRESS(($E$2+A85-5),3,,,"■入力シート")))</f>
      </c>
      <c r="F88" s="59"/>
      <c r="G88" s="59">
        <f ca="1">IF(INDIRECT(ADDRESS(($E$2+(A85-$A$31)*3)+1,3,,,"■入力シート"))="","","　"&amp;INDIRECT(ADDRESS(($E$2+(A85-$A$31)*3)+1,3,,,"■入力シート")))</f>
      </c>
    </row>
    <row r="89" spans="2:7" ht="18" customHeight="1">
      <c r="B89" s="60" t="s">
        <v>125</v>
      </c>
      <c r="C89" s="68">
        <f ca="1" t="shared" si="1"/>
      </c>
      <c r="D89" s="2"/>
      <c r="E89" s="59"/>
      <c r="F89" s="59">
        <f ca="1">IF(INDIRECT(ADDRESS(($E$2+(A85-$A$31)*2)+1,4,,,"■入力シート"))="","","　"&amp;INDIRECT(ADDRESS(($E$2+(A85-$A$31)*2)+1,4,,,"■入力シート")))</f>
      </c>
      <c r="G89" s="59">
        <f ca="1">IF(INDIRECT(ADDRESS(($E$2+(A85-$A$31)*3)+2,4,,,"■入力シート"))="","","　"&amp;INDIRECT(ADDRESS(($E$2+(A85-$A$31)*3)+2,4,,,"■入力シート")))</f>
      </c>
    </row>
    <row r="90" spans="1:7" ht="18" customHeight="1" thickBot="1">
      <c r="A90" s="57"/>
      <c r="B90" s="61" t="s">
        <v>127</v>
      </c>
      <c r="C90" s="69">
        <f ca="1" t="shared" si="1"/>
      </c>
      <c r="D90" s="2"/>
      <c r="E90" s="59"/>
      <c r="F90" s="59">
        <f ca="1">IF(INDIRECT(ADDRESS(($E$2+(A85-$A$31)*2)+1,3,,,"■入力シート"))="","","　"&amp;INDIRECT(ADDRESS(($E$2+(A85-$A$31)*2)+1,3,,,"■入力シート")))</f>
      </c>
      <c r="G90" s="59">
        <f ca="1">IF(INDIRECT(ADDRESS(($E$2+(A85-$A$31)*3)+2,3,,,"■入力シート"))="","","　"&amp;INDIRECT(ADDRESS(($E$2+(A85-$A$31)*3)+2,3,,,"■入力シート")))</f>
      </c>
    </row>
    <row r="91" spans="1:7" ht="18" customHeight="1">
      <c r="A91">
        <v>15</v>
      </c>
      <c r="B91" s="57" t="s">
        <v>127</v>
      </c>
      <c r="C91" s="70">
        <f ca="1" t="shared" si="1"/>
      </c>
      <c r="D91" s="2"/>
      <c r="E91" s="59"/>
      <c r="F91" s="59">
        <f ca="1">IF(INDIRECT(ADDRESS(($E$2+(A91-$A$31)*2),4,,,"■入力シート"))="","","　"&amp;INDIRECT(ADDRESS(($E$2+(A91-$A$31)*2),4,,,"■入力シート")))</f>
      </c>
      <c r="G91" s="59">
        <f ca="1">IF(INDIRECT(ADDRESS(($E$2+(A91-$A$31)*3),4,,,"■入力シート"))="","","　"&amp;INDIRECT(ADDRESS(($E$2+(A91-$A$31)*3),4,,,"■入力シート")))</f>
      </c>
    </row>
    <row r="92" spans="1:7" ht="18" customHeight="1">
      <c r="A92" s="57"/>
      <c r="B92" s="60" t="s">
        <v>125</v>
      </c>
      <c r="C92" s="68">
        <f ca="1" t="shared" si="1"/>
      </c>
      <c r="D92" s="2"/>
      <c r="E92" s="59"/>
      <c r="F92" s="59">
        <f ca="1">IF(INDIRECT(ADDRESS(($E$2+(A91-$A$31)*2),3,,,"■入力シート"))="","","　"&amp;INDIRECT(ADDRESS(($E$2+(A91-$A$31)*2),3,,,"■入力シート")))</f>
      </c>
      <c r="G92" s="59">
        <f ca="1">IF(INDIRECT(ADDRESS(($E$2+(A91-$A$31)*3),3,,,"■入力シート"))="","","　"&amp;INDIRECT(ADDRESS(($E$2+(A91-$A$31)*3),3,,,"■入力シート")))</f>
      </c>
    </row>
    <row r="93" spans="1:7" ht="18" customHeight="1">
      <c r="A93" s="57"/>
      <c r="B93" s="60" t="s">
        <v>125</v>
      </c>
      <c r="C93" s="68">
        <f ca="1" t="shared" si="1"/>
      </c>
      <c r="D93" s="2"/>
      <c r="E93" s="59">
        <f ca="1">IF(INDIRECT(ADDRESS(($E$2+A91-5),4,,,"■入力シート"))="","","　"&amp;INDIRECT(ADDRESS(($E$2+A91-5),4,,,"■入力シート")))</f>
      </c>
      <c r="F93" s="59"/>
      <c r="G93" s="59">
        <f ca="1">IF(INDIRECT(ADDRESS(($E$2+(A91-$A$31)*3)+1,4,,,"■入力シート"))="","","　"&amp;INDIRECT(ADDRESS(($E$2+(A91-$A$31)*3)+1,4,,,"■入力シート")))</f>
      </c>
    </row>
    <row r="94" spans="1:7" ht="18" customHeight="1">
      <c r="A94" s="57"/>
      <c r="B94" s="60" t="s">
        <v>125</v>
      </c>
      <c r="C94" s="68">
        <f ca="1" t="shared" si="1"/>
      </c>
      <c r="D94" s="2"/>
      <c r="E94" s="59">
        <f ca="1">IF(INDIRECT(ADDRESS(($E$2+A91-5),3,,,"■入力シート"))="","","　"&amp;INDIRECT(ADDRESS(($E$2+A91-5),3,,,"■入力シート")))</f>
      </c>
      <c r="F94" s="59"/>
      <c r="G94" s="59">
        <f ca="1">IF(INDIRECT(ADDRESS(($E$2+(A91-$A$31)*3)+1,3,,,"■入力シート"))="","","　"&amp;INDIRECT(ADDRESS(($E$2+(A91-$A$31)*3)+1,3,,,"■入力シート")))</f>
      </c>
    </row>
    <row r="95" spans="2:7" ht="18" customHeight="1">
      <c r="B95" s="60" t="s">
        <v>125</v>
      </c>
      <c r="C95" s="68">
        <f ca="1" t="shared" si="1"/>
      </c>
      <c r="D95" s="2"/>
      <c r="E95" s="59"/>
      <c r="F95" s="59">
        <f ca="1">IF(INDIRECT(ADDRESS(($E$2+(A91-$A$31)*2)+1,4,,,"■入力シート"))="","","　"&amp;INDIRECT(ADDRESS(($E$2+(A91-$A$31)*2)+1,4,,,"■入力シート")))</f>
      </c>
      <c r="G95" s="59">
        <f ca="1">IF(INDIRECT(ADDRESS(($E$2+(A91-$A$31)*3)+2,4,,,"■入力シート"))="","","　"&amp;INDIRECT(ADDRESS(($E$2+(A91-$A$31)*3)+2,4,,,"■入力シート")))</f>
      </c>
    </row>
    <row r="96" spans="1:7" ht="18" customHeight="1" thickBot="1">
      <c r="A96" s="57"/>
      <c r="B96" s="61" t="s">
        <v>126</v>
      </c>
      <c r="C96" s="69">
        <f ca="1" t="shared" si="1"/>
      </c>
      <c r="D96" s="2"/>
      <c r="E96" s="59"/>
      <c r="F96" s="59">
        <f ca="1">IF(INDIRECT(ADDRESS(($E$2+(A91-$A$31)*2)+1,3,,,"■入力シート"))="","","　"&amp;INDIRECT(ADDRESS(($E$2+(A91-$A$31)*2)+1,3,,,"■入力シート")))</f>
      </c>
      <c r="G96" s="59">
        <f ca="1">IF(INDIRECT(ADDRESS(($E$2+(A91-$A$31)*3)+2,3,,,"■入力シート"))="","","　"&amp;INDIRECT(ADDRESS(($E$2+(A91-$A$31)*3)+2,3,,,"■入力シート")))</f>
      </c>
    </row>
    <row r="97" spans="1:7" ht="18" customHeight="1">
      <c r="A97">
        <v>16</v>
      </c>
      <c r="B97" s="57" t="s">
        <v>124</v>
      </c>
      <c r="C97" s="67">
        <f ca="1" t="shared" si="1"/>
      </c>
      <c r="D97" s="2"/>
      <c r="E97" s="59"/>
      <c r="F97" s="59">
        <f ca="1">IF(INDIRECT(ADDRESS(($E$2+(A97-$A$31)*2),4,,,"■入力シート"))="","","　"&amp;INDIRECT(ADDRESS(($E$2+(A97-$A$31)*2),4,,,"■入力シート")))</f>
      </c>
      <c r="G97" s="59">
        <f ca="1">IF(INDIRECT(ADDRESS(($E$2+(A97-$A$31)*3),4,,,"■入力シート"))="","","　"&amp;INDIRECT(ADDRESS(($E$2+(A97-$A$31)*3),4,,,"■入力シート")))</f>
      </c>
    </row>
    <row r="98" spans="1:7" ht="18" customHeight="1">
      <c r="A98" s="57"/>
      <c r="B98" s="60" t="s">
        <v>125</v>
      </c>
      <c r="C98" s="90">
        <f ca="1" t="shared" si="1"/>
      </c>
      <c r="D98" s="2"/>
      <c r="E98" s="59"/>
      <c r="F98" s="59">
        <f ca="1">IF(INDIRECT(ADDRESS(($E$2+(A97-$A$31)*2),3,,,"■入力シート"))="","","　"&amp;INDIRECT(ADDRESS(($E$2+(A97-$A$31)*2),3,,,"■入力シート")))</f>
      </c>
      <c r="G98" s="59">
        <f ca="1">IF(INDIRECT(ADDRESS(($E$2+(A97-$A$31)*3),3,,,"■入力シート"))="","","　"&amp;INDIRECT(ADDRESS(($E$2+(A97-$A$31)*3),3,,,"■入力シート")))</f>
      </c>
    </row>
    <row r="99" spans="1:7" ht="18" customHeight="1">
      <c r="A99" s="57"/>
      <c r="B99" s="60" t="s">
        <v>125</v>
      </c>
      <c r="C99" s="90">
        <f ca="1" t="shared" si="1"/>
      </c>
      <c r="D99" s="2"/>
      <c r="E99" s="59">
        <f ca="1">IF(INDIRECT(ADDRESS(($E$2+A97-5),4,,,"■入力シート"))="","","　"&amp;INDIRECT(ADDRESS(($E$2+A97-5),4,,,"■入力シート")))</f>
      </c>
      <c r="F99" s="59"/>
      <c r="G99" s="59">
        <f ca="1">IF(INDIRECT(ADDRESS(($E$2+(A97-$A$31)*3)+1,4,,,"■入力シート"))="","","　"&amp;INDIRECT(ADDRESS(($E$2+(A97-$A$31)*3)+1,4,,,"■入力シート")))</f>
      </c>
    </row>
    <row r="100" spans="1:7" ht="18" customHeight="1">
      <c r="A100" s="57"/>
      <c r="B100" s="60" t="s">
        <v>125</v>
      </c>
      <c r="C100" s="90">
        <f ca="1" t="shared" si="1"/>
      </c>
      <c r="D100" s="2"/>
      <c r="E100" s="59">
        <f ca="1">IF(INDIRECT(ADDRESS(($E$2+A97-5),3,,,"■入力シート"))="","","　"&amp;INDIRECT(ADDRESS(($E$2+A97-5),3,,,"■入力シート")))</f>
      </c>
      <c r="F100" s="59"/>
      <c r="G100" s="59">
        <f ca="1">IF(INDIRECT(ADDRESS(($E$2+(A97-$A$31)*3)+1,3,,,"■入力シート"))="","","　"&amp;INDIRECT(ADDRESS(($E$2+(A97-$A$31)*3)+1,3,,,"■入力シート")))</f>
      </c>
    </row>
    <row r="101" spans="2:7" ht="18" customHeight="1">
      <c r="B101" s="60" t="s">
        <v>125</v>
      </c>
      <c r="C101" s="68">
        <f ca="1" t="shared" si="1"/>
      </c>
      <c r="D101" s="2"/>
      <c r="E101" s="59"/>
      <c r="F101" s="59">
        <f ca="1">IF(INDIRECT(ADDRESS(($E$2+(A97-$A$31)*2)+1,4,,,"■入力シート"))="","","　"&amp;INDIRECT(ADDRESS(($E$2+(A97-$A$31)*2)+1,4,,,"■入力シート")))</f>
      </c>
      <c r="G101" s="59">
        <f ca="1">IF(INDIRECT(ADDRESS(($E$2+(A97-$A$31)*3)+2,4,,,"■入力シート"))="","","　"&amp;INDIRECT(ADDRESS(($E$2+(A97-$A$31)*3)+2,4,,,"■入力シート")))</f>
      </c>
    </row>
    <row r="102" spans="1:7" ht="18" customHeight="1" thickBot="1">
      <c r="A102" s="57"/>
      <c r="B102" s="61" t="s">
        <v>127</v>
      </c>
      <c r="C102" s="69">
        <f ca="1" t="shared" si="1"/>
      </c>
      <c r="D102" s="2"/>
      <c r="E102" s="59"/>
      <c r="F102" s="59">
        <f ca="1">IF(INDIRECT(ADDRESS(($E$2+(A97-$A$31)*2)+1,3,,,"■入力シート"))="","","　"&amp;INDIRECT(ADDRESS(($E$2+(A97-$A$31)*2)+1,3,,,"■入力シート")))</f>
      </c>
      <c r="G102" s="59">
        <f ca="1">IF(INDIRECT(ADDRESS(($E$2+(A97-$A$31)*3)+2,3,,,"■入力シート"))="","","　"&amp;INDIRECT(ADDRESS(($E$2+(A97-$A$31)*3)+2,3,,,"■入力シート")))</f>
      </c>
    </row>
    <row r="103" spans="1:7" ht="18" customHeight="1">
      <c r="A103">
        <v>17</v>
      </c>
      <c r="B103" s="57" t="s">
        <v>127</v>
      </c>
      <c r="C103" s="70">
        <f ca="1" t="shared" si="1"/>
      </c>
      <c r="D103" s="2"/>
      <c r="E103" s="59"/>
      <c r="F103" s="59">
        <f ca="1">IF(INDIRECT(ADDRESS(($E$2+(A103-$A$31)*2),4,,,"■入力シート"))="","","　"&amp;INDIRECT(ADDRESS(($E$2+(A103-$A$31)*2),4,,,"■入力シート")))</f>
      </c>
      <c r="G103" s="59">
        <f ca="1">IF(INDIRECT(ADDRESS(($E$2+(A103-$A$31)*3),4,,,"■入力シート"))="","","　"&amp;INDIRECT(ADDRESS(($E$2+(A103-$A$31)*3),4,,,"■入力シート")))</f>
      </c>
    </row>
    <row r="104" spans="1:7" ht="18" customHeight="1">
      <c r="A104" s="57"/>
      <c r="B104" s="60" t="s">
        <v>125</v>
      </c>
      <c r="C104" s="68">
        <f ca="1" t="shared" si="1"/>
      </c>
      <c r="D104" s="2"/>
      <c r="E104" s="59"/>
      <c r="F104" s="59">
        <f ca="1">IF(INDIRECT(ADDRESS(($E$2+(A103-$A$31)*2),3,,,"■入力シート"))="","","　"&amp;INDIRECT(ADDRESS(($E$2+(A103-$A$31)*2),3,,,"■入力シート")))</f>
      </c>
      <c r="G104" s="59">
        <f ca="1">IF(INDIRECT(ADDRESS(($E$2+(A103-$A$31)*3),3,,,"■入力シート"))="","","　"&amp;INDIRECT(ADDRESS(($E$2+(A103-$A$31)*3),3,,,"■入力シート")))</f>
      </c>
    </row>
    <row r="105" spans="1:7" ht="18" customHeight="1">
      <c r="A105" s="57"/>
      <c r="B105" s="60" t="s">
        <v>125</v>
      </c>
      <c r="C105" s="68">
        <f ca="1" t="shared" si="1"/>
      </c>
      <c r="D105" s="2"/>
      <c r="E105" s="59">
        <f ca="1">IF(INDIRECT(ADDRESS(($E$2+A103-5),4,,,"■入力シート"))="","","　"&amp;INDIRECT(ADDRESS(($E$2+A103-5),4,,,"■入力シート")))</f>
      </c>
      <c r="F105" s="59"/>
      <c r="G105" s="59">
        <f ca="1">IF(INDIRECT(ADDRESS(($E$2+(A103-$A$31)*3)+1,4,,,"■入力シート"))="","","　"&amp;INDIRECT(ADDRESS(($E$2+(A103-$A$31)*3)+1,4,,,"■入力シート")))</f>
      </c>
    </row>
    <row r="106" spans="1:7" ht="18" customHeight="1">
      <c r="A106" s="57"/>
      <c r="B106" s="60" t="s">
        <v>125</v>
      </c>
      <c r="C106" s="68">
        <f ca="1" t="shared" si="1"/>
      </c>
      <c r="D106" s="2"/>
      <c r="E106" s="59">
        <f ca="1">IF(INDIRECT(ADDRESS(($E$2+A103-5),3,,,"■入力シート"))="","","　"&amp;INDIRECT(ADDRESS(($E$2+A103-5),3,,,"■入力シート")))</f>
      </c>
      <c r="F106" s="59"/>
      <c r="G106" s="59">
        <f ca="1">IF(INDIRECT(ADDRESS(($E$2+(A103-$A$31)*3)+1,3,,,"■入力シート"))="","","　"&amp;INDIRECT(ADDRESS(($E$2+(A103-$A$31)*3)+1,3,,,"■入力シート")))</f>
      </c>
    </row>
    <row r="107" spans="2:7" ht="18" customHeight="1">
      <c r="B107" s="60" t="s">
        <v>125</v>
      </c>
      <c r="C107" s="68">
        <f ca="1" t="shared" si="1"/>
      </c>
      <c r="D107" s="2"/>
      <c r="E107" s="59"/>
      <c r="F107" s="59">
        <f ca="1">IF(INDIRECT(ADDRESS(($E$2+(A103-$A$31)*2)+1,4,,,"■入力シート"))="","","　"&amp;INDIRECT(ADDRESS(($E$2+(A103-$A$31)*2)+1,4,,,"■入力シート")))</f>
      </c>
      <c r="G107" s="59">
        <f ca="1">IF(INDIRECT(ADDRESS(($E$2+(A103-$A$31)*3)+2,4,,,"■入力シート"))="","","　"&amp;INDIRECT(ADDRESS(($E$2+(A103-$A$31)*3)+2,4,,,"■入力シート")))</f>
      </c>
    </row>
    <row r="108" spans="1:7" ht="18" customHeight="1" thickBot="1">
      <c r="A108" s="57"/>
      <c r="B108" s="61" t="s">
        <v>126</v>
      </c>
      <c r="C108" s="69">
        <f ca="1" t="shared" si="1"/>
      </c>
      <c r="D108" s="2"/>
      <c r="E108" s="59"/>
      <c r="F108" s="59">
        <f ca="1">IF(INDIRECT(ADDRESS(($E$2+(A103-$A$31)*2)+1,3,,,"■入力シート"))="","","　"&amp;INDIRECT(ADDRESS(($E$2+(A103-$A$31)*2)+1,3,,,"■入力シート")))</f>
      </c>
      <c r="G108" s="59">
        <f ca="1">IF(INDIRECT(ADDRESS(($E$2+(A103-$A$31)*3)+2,3,,,"■入力シート"))="","","　"&amp;INDIRECT(ADDRESS(($E$2+(A103-$A$31)*3)+2,3,,,"■入力シート")))</f>
      </c>
    </row>
    <row r="109" spans="1:7" ht="18" customHeight="1">
      <c r="A109">
        <v>18</v>
      </c>
      <c r="B109" s="57" t="s">
        <v>124</v>
      </c>
      <c r="C109" s="67">
        <f ca="1" t="shared" si="1"/>
      </c>
      <c r="D109" s="2"/>
      <c r="E109" s="59"/>
      <c r="F109" s="59">
        <f ca="1">IF(INDIRECT(ADDRESS(($E$2+(A109-$A$31)*2),4,,,"■入力シート"))="","","　"&amp;INDIRECT(ADDRESS(($E$2+(A109-$A$31)*2),4,,,"■入力シート")))</f>
      </c>
      <c r="G109" s="59">
        <f ca="1">IF(INDIRECT(ADDRESS(($E$2+(A109-$A$31)*3),4,,,"■入力シート"))="","","　"&amp;INDIRECT(ADDRESS(($E$2+(A109-$A$31)*3),4,,,"■入力シート")))</f>
      </c>
    </row>
    <row r="110" spans="1:7" ht="18" customHeight="1">
      <c r="A110" s="57"/>
      <c r="B110" s="60" t="s">
        <v>125</v>
      </c>
      <c r="C110" s="90">
        <f ca="1" t="shared" si="1"/>
      </c>
      <c r="D110" s="2"/>
      <c r="E110" s="59"/>
      <c r="F110" s="59">
        <f ca="1">IF(INDIRECT(ADDRESS(($E$2+(A109-$A$31)*2),3,,,"■入力シート"))="","","　"&amp;INDIRECT(ADDRESS(($E$2+(A109-$A$31)*2),3,,,"■入力シート")))</f>
      </c>
      <c r="G110" s="59">
        <f ca="1">IF(INDIRECT(ADDRESS(($E$2+(A109-$A$31)*3),3,,,"■入力シート"))="","","　"&amp;INDIRECT(ADDRESS(($E$2+(A109-$A$31)*3),3,,,"■入力シート")))</f>
      </c>
    </row>
    <row r="111" spans="1:7" ht="18" customHeight="1">
      <c r="A111" s="57"/>
      <c r="B111" s="60" t="s">
        <v>125</v>
      </c>
      <c r="C111" s="90">
        <f ca="1" t="shared" si="1"/>
      </c>
      <c r="D111" s="2"/>
      <c r="E111" s="59">
        <f ca="1">IF(INDIRECT(ADDRESS(($E$2+A109-5),4,,,"■入力シート"))="","","　"&amp;INDIRECT(ADDRESS(($E$2+A109-5),4,,,"■入力シート")))</f>
      </c>
      <c r="F111" s="59"/>
      <c r="G111" s="59">
        <f ca="1">IF(INDIRECT(ADDRESS(($E$2+(A109-$A$31)*3)+1,4,,,"■入力シート"))="","","　"&amp;INDIRECT(ADDRESS(($E$2+(A109-$A$31)*3)+1,4,,,"■入力シート")))</f>
      </c>
    </row>
    <row r="112" spans="1:7" ht="18" customHeight="1">
      <c r="A112" s="57"/>
      <c r="B112" s="60" t="s">
        <v>125</v>
      </c>
      <c r="C112" s="90">
        <f ca="1" t="shared" si="1"/>
      </c>
      <c r="D112" s="2"/>
      <c r="E112" s="59">
        <f ca="1">IF(INDIRECT(ADDRESS(($E$2+A109-5),3,,,"■入力シート"))="","","　"&amp;INDIRECT(ADDRESS(($E$2+A109-5),3,,,"■入力シート")))</f>
      </c>
      <c r="F112" s="59"/>
      <c r="G112" s="59">
        <f ca="1">IF(INDIRECT(ADDRESS(($E$2+(A109-$A$31)*3)+1,3,,,"■入力シート"))="","","　"&amp;INDIRECT(ADDRESS(($E$2+(A109-$A$31)*3)+1,3,,,"■入力シート")))</f>
      </c>
    </row>
    <row r="113" spans="2:7" ht="18" customHeight="1">
      <c r="B113" s="60" t="s">
        <v>125</v>
      </c>
      <c r="C113" s="68">
        <f ca="1" t="shared" si="1"/>
      </c>
      <c r="D113" s="2"/>
      <c r="E113" s="59"/>
      <c r="F113" s="59">
        <f ca="1">IF(INDIRECT(ADDRESS(($E$2+(A109-$A$31)*2)+1,4,,,"■入力シート"))="","","　"&amp;INDIRECT(ADDRESS(($E$2+(A109-$A$31)*2)+1,4,,,"■入力シート")))</f>
      </c>
      <c r="G113" s="59">
        <f ca="1">IF(INDIRECT(ADDRESS(($E$2+(A109-$A$31)*3)+2,4,,,"■入力シート"))="","","　"&amp;INDIRECT(ADDRESS(($E$2+(A109-$A$31)*3)+2,4,,,"■入力シート")))</f>
      </c>
    </row>
    <row r="114" spans="1:7" ht="18" customHeight="1" thickBot="1">
      <c r="A114" s="57"/>
      <c r="B114" s="61" t="s">
        <v>127</v>
      </c>
      <c r="C114" s="69">
        <f ca="1" t="shared" si="1"/>
      </c>
      <c r="D114" s="2"/>
      <c r="E114" s="59"/>
      <c r="F114" s="59">
        <f ca="1">IF(INDIRECT(ADDRESS(($E$2+(A109-$A$31)*2)+1,3,,,"■入力シート"))="","","　"&amp;INDIRECT(ADDRESS(($E$2+(A109-$A$31)*2)+1,3,,,"■入力シート")))</f>
      </c>
      <c r="G114" s="59">
        <f ca="1">IF(INDIRECT(ADDRESS(($E$2+(A109-$A$31)*3)+2,3,,,"■入力シート"))="","","　"&amp;INDIRECT(ADDRESS(($E$2+(A109-$A$31)*3)+2,3,,,"■入力シート")))</f>
      </c>
    </row>
    <row r="115" spans="1:7" ht="18" customHeight="1">
      <c r="A115">
        <v>19</v>
      </c>
      <c r="B115" s="57" t="s">
        <v>127</v>
      </c>
      <c r="C115" s="70">
        <f ca="1" t="shared" si="1"/>
      </c>
      <c r="D115" s="2"/>
      <c r="E115" s="59"/>
      <c r="F115" s="59">
        <f ca="1">IF(INDIRECT(ADDRESS(($E$2+(A115-$A$31)*2),4,,,"■入力シート"))="","","　"&amp;INDIRECT(ADDRESS(($E$2+(A115-$A$31)*2),4,,,"■入力シート")))</f>
      </c>
      <c r="G115" s="59">
        <f ca="1">IF(INDIRECT(ADDRESS(($E$2+(A115-$A$31)*3),4,,,"■入力シート"))="","","　"&amp;INDIRECT(ADDRESS(($E$2+(A115-$A$31)*3),4,,,"■入力シート")))</f>
      </c>
    </row>
    <row r="116" spans="1:7" ht="18" customHeight="1">
      <c r="A116" s="57"/>
      <c r="B116" s="60" t="s">
        <v>125</v>
      </c>
      <c r="C116" s="68">
        <f ca="1" t="shared" si="1"/>
      </c>
      <c r="D116" s="2"/>
      <c r="E116" s="59"/>
      <c r="F116" s="59">
        <f ca="1">IF(INDIRECT(ADDRESS(($E$2+(A115-$A$31)*2),3,,,"■入力シート"))="","","　"&amp;INDIRECT(ADDRESS(($E$2+(A115-$A$31)*2),3,,,"■入力シート")))</f>
      </c>
      <c r="G116" s="59">
        <f ca="1">IF(INDIRECT(ADDRESS(($E$2+(A115-$A$31)*3),3,,,"■入力シート"))="","","　"&amp;INDIRECT(ADDRESS(($E$2+(A115-$A$31)*3),3,,,"■入力シート")))</f>
      </c>
    </row>
    <row r="117" spans="1:7" ht="18" customHeight="1">
      <c r="A117" s="57"/>
      <c r="B117" s="60" t="s">
        <v>125</v>
      </c>
      <c r="C117" s="68">
        <f ca="1" t="shared" si="1"/>
      </c>
      <c r="D117" s="2"/>
      <c r="E117" s="59">
        <f ca="1">IF(INDIRECT(ADDRESS(($E$2+A115-5),4,,,"■入力シート"))="","","　"&amp;INDIRECT(ADDRESS(($E$2+A115-5),4,,,"■入力シート")))</f>
      </c>
      <c r="F117" s="59"/>
      <c r="G117" s="59">
        <f ca="1">IF(INDIRECT(ADDRESS(($E$2+(A115-$A$31)*3)+1,4,,,"■入力シート"))="","","　"&amp;INDIRECT(ADDRESS(($E$2+(A115-$A$31)*3)+1,4,,,"■入力シート")))</f>
      </c>
    </row>
    <row r="118" spans="1:7" ht="18" customHeight="1">
      <c r="A118" s="57"/>
      <c r="B118" s="60" t="s">
        <v>125</v>
      </c>
      <c r="C118" s="68">
        <f ca="1" t="shared" si="1"/>
      </c>
      <c r="D118" s="2"/>
      <c r="E118" s="59">
        <f ca="1">IF(INDIRECT(ADDRESS(($E$2+A115-5),3,,,"■入力シート"))="","","　"&amp;INDIRECT(ADDRESS(($E$2+A115-5),3,,,"■入力シート")))</f>
      </c>
      <c r="F118" s="59"/>
      <c r="G118" s="59">
        <f ca="1">IF(INDIRECT(ADDRESS(($E$2+(A115-$A$31)*3)+1,3,,,"■入力シート"))="","","　"&amp;INDIRECT(ADDRESS(($E$2+(A115-$A$31)*3)+1,3,,,"■入力シート")))</f>
      </c>
    </row>
    <row r="119" spans="2:7" ht="18" customHeight="1">
      <c r="B119" s="60" t="s">
        <v>125</v>
      </c>
      <c r="C119" s="68">
        <f ca="1" t="shared" si="1"/>
      </c>
      <c r="D119" s="2"/>
      <c r="E119" s="59"/>
      <c r="F119" s="59">
        <f ca="1">IF(INDIRECT(ADDRESS(($E$2+(A115-$A$31)*2)+1,4,,,"■入力シート"))="","","　"&amp;INDIRECT(ADDRESS(($E$2+(A115-$A$31)*2)+1,4,,,"■入力シート")))</f>
      </c>
      <c r="G119" s="59">
        <f ca="1">IF(INDIRECT(ADDRESS(($E$2+(A115-$A$31)*3)+2,4,,,"■入力シート"))="","","　"&amp;INDIRECT(ADDRESS(($E$2+(A115-$A$31)*3)+2,4,,,"■入力シート")))</f>
      </c>
    </row>
    <row r="120" spans="1:7" ht="18" customHeight="1" thickBot="1">
      <c r="A120" s="57"/>
      <c r="B120" s="61" t="s">
        <v>126</v>
      </c>
      <c r="C120" s="69">
        <f ca="1" t="shared" si="1"/>
      </c>
      <c r="D120" s="2"/>
      <c r="E120" s="59"/>
      <c r="F120" s="59">
        <f ca="1">IF(INDIRECT(ADDRESS(($E$2+(A115-$A$31)*2)+1,3,,,"■入力シート"))="","","　"&amp;INDIRECT(ADDRESS(($E$2+(A115-$A$31)*2)+1,3,,,"■入力シート")))</f>
      </c>
      <c r="G120" s="59">
        <f ca="1">IF(INDIRECT(ADDRESS(($E$2+(A115-$A$31)*3)+2,3,,,"■入力シート"))="","","　"&amp;INDIRECT(ADDRESS(($E$2+(A115-$A$31)*3)+2,3,,,"■入力シート")))</f>
      </c>
    </row>
    <row r="121" spans="1:7" ht="18" customHeight="1">
      <c r="A121">
        <v>20</v>
      </c>
      <c r="B121" s="57" t="s">
        <v>124</v>
      </c>
      <c r="C121" s="67">
        <f ca="1" t="shared" si="1"/>
      </c>
      <c r="D121" s="2"/>
      <c r="E121" s="59"/>
      <c r="F121" s="59">
        <f ca="1">IF(INDIRECT(ADDRESS(($E$2+(A121-$A$31)*2),4,,,"■入力シート"))="","","　"&amp;INDIRECT(ADDRESS(($E$2+(A121-$A$31)*2),4,,,"■入力シート")))</f>
      </c>
      <c r="G121" s="59">
        <f ca="1">IF(INDIRECT(ADDRESS(($E$2+(A121-$A$31)*3),4,,,"■入力シート"))="","","　"&amp;INDIRECT(ADDRESS(($E$2+(A121-$A$31)*3),4,,,"■入力シート")))</f>
      </c>
    </row>
    <row r="122" spans="1:7" ht="18" customHeight="1">
      <c r="A122" s="57"/>
      <c r="B122" s="60" t="s">
        <v>125</v>
      </c>
      <c r="C122" s="90">
        <f ca="1" t="shared" si="1"/>
      </c>
      <c r="D122" s="2"/>
      <c r="E122" s="59"/>
      <c r="F122" s="59">
        <f ca="1">IF(INDIRECT(ADDRESS(($E$2+(A121-$A$31)*2),3,,,"■入力シート"))="","","　"&amp;INDIRECT(ADDRESS(($E$2+(A121-$A$31)*2),3,,,"■入力シート")))</f>
      </c>
      <c r="G122" s="59">
        <f ca="1">IF(INDIRECT(ADDRESS(($E$2+(A121-$A$31)*3),3,,,"■入力シート"))="","","　"&amp;INDIRECT(ADDRESS(($E$2+(A121-$A$31)*3),3,,,"■入力シート")))</f>
      </c>
    </row>
    <row r="123" spans="1:7" ht="18" customHeight="1">
      <c r="A123" s="57"/>
      <c r="B123" s="60" t="s">
        <v>125</v>
      </c>
      <c r="C123" s="90">
        <f ca="1" t="shared" si="1"/>
      </c>
      <c r="D123" s="2"/>
      <c r="E123" s="59">
        <f ca="1">IF(INDIRECT(ADDRESS(($E$2+A121-5),4,,,"■入力シート"))="","","　"&amp;INDIRECT(ADDRESS(($E$2+A121-5),4,,,"■入力シート")))</f>
      </c>
      <c r="F123" s="59"/>
      <c r="G123" s="59">
        <f ca="1">IF(INDIRECT(ADDRESS(($E$2+(A121-$A$31)*3)+1,4,,,"■入力シート"))="","","　"&amp;INDIRECT(ADDRESS(($E$2+(A121-$A$31)*3)+1,4,,,"■入力シート")))</f>
      </c>
    </row>
    <row r="124" spans="1:7" ht="18" customHeight="1">
      <c r="A124" s="57"/>
      <c r="B124" s="60" t="s">
        <v>125</v>
      </c>
      <c r="C124" s="90">
        <f ca="1" t="shared" si="1"/>
      </c>
      <c r="D124" s="2"/>
      <c r="E124" s="59">
        <f ca="1">IF(INDIRECT(ADDRESS(($E$2+A121-5),3,,,"■入力シート"))="","","　"&amp;INDIRECT(ADDRESS(($E$2+A121-5),3,,,"■入力シート")))</f>
      </c>
      <c r="F124" s="59"/>
      <c r="G124" s="59">
        <f ca="1">IF(INDIRECT(ADDRESS(($E$2+(A121-$A$31)*3)+1,3,,,"■入力シート"))="","","　"&amp;INDIRECT(ADDRESS(($E$2+(A121-$A$31)*3)+1,3,,,"■入力シート")))</f>
      </c>
    </row>
    <row r="125" spans="2:7" ht="18" customHeight="1">
      <c r="B125" s="60" t="s">
        <v>125</v>
      </c>
      <c r="C125" s="68">
        <f ca="1" t="shared" si="1"/>
      </c>
      <c r="D125" s="2"/>
      <c r="E125" s="59"/>
      <c r="F125" s="59">
        <f ca="1">IF(INDIRECT(ADDRESS(($E$2+(A121-$A$31)*2)+1,4,,,"■入力シート"))="","","　"&amp;INDIRECT(ADDRESS(($E$2+(A121-$A$31)*2)+1,4,,,"■入力シート")))</f>
      </c>
      <c r="G125" s="59">
        <f ca="1">IF(INDIRECT(ADDRESS(($E$2+(A121-$A$31)*3)+2,4,,,"■入力シート"))="","","　"&amp;INDIRECT(ADDRESS(($E$2+(A121-$A$31)*3)+2,4,,,"■入力シート")))</f>
      </c>
    </row>
    <row r="126" spans="1:7" ht="18" customHeight="1" thickBot="1">
      <c r="A126" s="57"/>
      <c r="B126" s="61" t="s">
        <v>127</v>
      </c>
      <c r="C126" s="69">
        <f ca="1" t="shared" si="1"/>
      </c>
      <c r="D126" s="2"/>
      <c r="E126" s="59"/>
      <c r="F126" s="59">
        <f ca="1">IF(INDIRECT(ADDRESS(($E$2+(A121-$A$31)*2)+1,3,,,"■入力シート"))="","","　"&amp;INDIRECT(ADDRESS(($E$2+(A121-$A$31)*2)+1,3,,,"■入力シート")))</f>
      </c>
      <c r="G126" s="59">
        <f ca="1">IF(INDIRECT(ADDRESS(($E$2+(A121-$A$31)*3)+2,3,,,"■入力シート"))="","","　"&amp;INDIRECT(ADDRESS(($E$2+(A121-$A$31)*3)+2,3,,,"■入力シート")))</f>
      </c>
    </row>
    <row r="127" spans="1:7" ht="18" customHeight="1">
      <c r="A127">
        <v>21</v>
      </c>
      <c r="B127" s="57" t="s">
        <v>127</v>
      </c>
      <c r="C127" s="70">
        <f ca="1" t="shared" si="1"/>
      </c>
      <c r="D127" s="2"/>
      <c r="E127" s="59"/>
      <c r="F127" s="59">
        <f ca="1">IF(INDIRECT(ADDRESS(($E$2+(A127-$A$31)*2),4,,,"■入力シート"))="","","　"&amp;INDIRECT(ADDRESS(($E$2+(A127-$A$31)*2),4,,,"■入力シート")))</f>
      </c>
      <c r="G127" s="59">
        <f ca="1">IF(INDIRECT(ADDRESS(($E$2+(A127-$A$31)*3),4,,,"■入力シート"))="","","　"&amp;INDIRECT(ADDRESS(($E$2+(A127-$A$31)*3),4,,,"■入力シート")))</f>
      </c>
    </row>
    <row r="128" spans="1:7" ht="18" customHeight="1">
      <c r="A128" s="57"/>
      <c r="B128" s="60" t="s">
        <v>125</v>
      </c>
      <c r="C128" s="68">
        <f ca="1" t="shared" si="1"/>
      </c>
      <c r="D128" s="2"/>
      <c r="E128" s="59"/>
      <c r="F128" s="59">
        <f ca="1">IF(INDIRECT(ADDRESS(($E$2+(A127-$A$31)*2),3,,,"■入力シート"))="","","　"&amp;INDIRECT(ADDRESS(($E$2+(A127-$A$31)*2),3,,,"■入力シート")))</f>
      </c>
      <c r="G128" s="59">
        <f ca="1">IF(INDIRECT(ADDRESS(($E$2+(A127-$A$31)*3),3,,,"■入力シート"))="","","　"&amp;INDIRECT(ADDRESS(($E$2+(A127-$A$31)*3),3,,,"■入力シート")))</f>
      </c>
    </row>
    <row r="129" spans="1:7" ht="18" customHeight="1">
      <c r="A129" s="57"/>
      <c r="B129" s="60" t="s">
        <v>125</v>
      </c>
      <c r="C129" s="68">
        <f ca="1" t="shared" si="1"/>
      </c>
      <c r="D129" s="2"/>
      <c r="E129" s="59">
        <f ca="1">IF(INDIRECT(ADDRESS(($E$2+A127-5),4,,,"■入力シート"))="","","　"&amp;INDIRECT(ADDRESS(($E$2+A127-5),4,,,"■入力シート")))</f>
      </c>
      <c r="F129" s="59"/>
      <c r="G129" s="59">
        <f ca="1">IF(INDIRECT(ADDRESS(($E$2+(A127-$A$31)*3)+1,4,,,"■入力シート"))="","","　"&amp;INDIRECT(ADDRESS(($E$2+(A127-$A$31)*3)+1,4,,,"■入力シート")))</f>
      </c>
    </row>
    <row r="130" spans="1:7" ht="18" customHeight="1">
      <c r="A130" s="57"/>
      <c r="B130" s="60" t="s">
        <v>125</v>
      </c>
      <c r="C130" s="68">
        <f ca="1" t="shared" si="1"/>
      </c>
      <c r="D130" s="2"/>
      <c r="E130" s="59">
        <f ca="1">IF(INDIRECT(ADDRESS(($E$2+A127-5),3,,,"■入力シート"))="","","　"&amp;INDIRECT(ADDRESS(($E$2+A127-5),3,,,"■入力シート")))</f>
      </c>
      <c r="F130" s="59"/>
      <c r="G130" s="59">
        <f ca="1">IF(INDIRECT(ADDRESS(($E$2+(A127-$A$31)*3)+1,3,,,"■入力シート"))="","","　"&amp;INDIRECT(ADDRESS(($E$2+(A127-$A$31)*3)+1,3,,,"■入力シート")))</f>
      </c>
    </row>
    <row r="131" spans="2:7" ht="18" customHeight="1">
      <c r="B131" s="60" t="s">
        <v>125</v>
      </c>
      <c r="C131" s="68">
        <f ca="1" t="shared" si="1"/>
      </c>
      <c r="D131" s="2"/>
      <c r="E131" s="59"/>
      <c r="F131" s="59">
        <f ca="1">IF(INDIRECT(ADDRESS(($E$2+(A127-$A$31)*2)+1,4,,,"■入力シート"))="","","　"&amp;INDIRECT(ADDRESS(($E$2+(A127-$A$31)*2)+1,4,,,"■入力シート")))</f>
      </c>
      <c r="G131" s="59">
        <f ca="1">IF(INDIRECT(ADDRESS(($E$2+(A127-$A$31)*3)+2,4,,,"■入力シート"))="","","　"&amp;INDIRECT(ADDRESS(($E$2+(A127-$A$31)*3)+2,4,,,"■入力シート")))</f>
      </c>
    </row>
    <row r="132" spans="1:7" ht="18" customHeight="1" thickBot="1">
      <c r="A132" s="57"/>
      <c r="B132" s="61" t="s">
        <v>126</v>
      </c>
      <c r="C132" s="69">
        <f ca="1" t="shared" si="1"/>
      </c>
      <c r="D132" s="2"/>
      <c r="E132" s="59"/>
      <c r="F132" s="59">
        <f ca="1">IF(INDIRECT(ADDRESS(($E$2+(A127-$A$31)*2)+1,3,,,"■入力シート"))="","","　"&amp;INDIRECT(ADDRESS(($E$2+(A127-$A$31)*2)+1,3,,,"■入力シート")))</f>
      </c>
      <c r="G132" s="59">
        <f ca="1">IF(INDIRECT(ADDRESS(($E$2+(A127-$A$31)*3)+2,3,,,"■入力シート"))="","","　"&amp;INDIRECT(ADDRESS(($E$2+(A127-$A$31)*3)+2,3,,,"■入力シート")))</f>
      </c>
    </row>
    <row r="133" spans="1:7" ht="18" customHeight="1">
      <c r="A133">
        <v>22</v>
      </c>
      <c r="B133" s="57" t="s">
        <v>124</v>
      </c>
      <c r="C133" s="67">
        <f ca="1" t="shared" si="1"/>
      </c>
      <c r="D133" s="2"/>
      <c r="E133" s="59"/>
      <c r="F133" s="59">
        <f ca="1">IF(INDIRECT(ADDRESS(($E$2+(A133-$A$31)*2),4,,,"■入力シート"))="","","　"&amp;INDIRECT(ADDRESS(($E$2+(A133-$A$31)*2),4,,,"■入力シート")))</f>
      </c>
      <c r="G133" s="59">
        <f ca="1">IF(INDIRECT(ADDRESS(($E$2+(A133-$A$31)*3),4,,,"■入力シート"))="","","　"&amp;INDIRECT(ADDRESS(($E$2+(A133-$A$31)*3),4,,,"■入力シート")))</f>
      </c>
    </row>
    <row r="134" spans="1:7" ht="18" customHeight="1">
      <c r="A134" s="57"/>
      <c r="B134" s="60" t="s">
        <v>125</v>
      </c>
      <c r="C134" s="90">
        <f ca="1" t="shared" si="1"/>
      </c>
      <c r="D134" s="2"/>
      <c r="E134" s="59"/>
      <c r="F134" s="59">
        <f ca="1">IF(INDIRECT(ADDRESS(($E$2+(A133-$A$31)*2),3,,,"■入力シート"))="","","　"&amp;INDIRECT(ADDRESS(($E$2+(A133-$A$31)*2),3,,,"■入力シート")))</f>
      </c>
      <c r="G134" s="59">
        <f ca="1">IF(INDIRECT(ADDRESS(($E$2+(A133-$A$31)*3),3,,,"■入力シート"))="","","　"&amp;INDIRECT(ADDRESS(($E$2+(A133-$A$31)*3),3,,,"■入力シート")))</f>
      </c>
    </row>
    <row r="135" spans="1:7" ht="18" customHeight="1">
      <c r="A135" s="57"/>
      <c r="B135" s="60" t="s">
        <v>125</v>
      </c>
      <c r="C135" s="90">
        <f ca="1" t="shared" si="1"/>
      </c>
      <c r="D135" s="2"/>
      <c r="E135" s="59">
        <f ca="1">IF(INDIRECT(ADDRESS(($E$2+A133-5),4,,,"■入力シート"))="","","　"&amp;INDIRECT(ADDRESS(($E$2+A133-5),4,,,"■入力シート")))</f>
      </c>
      <c r="F135" s="59"/>
      <c r="G135" s="59">
        <f ca="1">IF(INDIRECT(ADDRESS(($E$2+(A133-$A$31)*3)+1,4,,,"■入力シート"))="","","　"&amp;INDIRECT(ADDRESS(($E$2+(A133-$A$31)*3)+1,4,,,"■入力シート")))</f>
      </c>
    </row>
    <row r="136" spans="1:7" ht="18" customHeight="1">
      <c r="A136" s="57"/>
      <c r="B136" s="60" t="s">
        <v>125</v>
      </c>
      <c r="C136" s="90">
        <f ca="1" t="shared" si="1"/>
      </c>
      <c r="D136" s="2"/>
      <c r="E136" s="59">
        <f ca="1">IF(INDIRECT(ADDRESS(($E$2+A133-5),3,,,"■入力シート"))="","","　"&amp;INDIRECT(ADDRESS(($E$2+A133-5),3,,,"■入力シート")))</f>
      </c>
      <c r="F136" s="59"/>
      <c r="G136" s="59">
        <f ca="1">IF(INDIRECT(ADDRESS(($E$2+(A133-$A$31)*3)+1,3,,,"■入力シート"))="","","　"&amp;INDIRECT(ADDRESS(($E$2+(A133-$A$31)*3)+1,3,,,"■入力シート")))</f>
      </c>
    </row>
    <row r="137" spans="2:7" ht="18" customHeight="1">
      <c r="B137" s="60" t="s">
        <v>125</v>
      </c>
      <c r="C137" s="68">
        <f ca="1" t="shared" si="1"/>
      </c>
      <c r="D137" s="2"/>
      <c r="E137" s="59"/>
      <c r="F137" s="59">
        <f ca="1">IF(INDIRECT(ADDRESS(($E$2+(A133-$A$31)*2)+1,4,,,"■入力シート"))="","","　"&amp;INDIRECT(ADDRESS(($E$2+(A133-$A$31)*2)+1,4,,,"■入力シート")))</f>
      </c>
      <c r="G137" s="59">
        <f ca="1">IF(INDIRECT(ADDRESS(($E$2+(A133-$A$31)*3)+2,4,,,"■入力シート"))="","","　"&amp;INDIRECT(ADDRESS(($E$2+(A133-$A$31)*3)+2,4,,,"■入力シート")))</f>
      </c>
    </row>
    <row r="138" spans="1:7" ht="18" customHeight="1" thickBot="1">
      <c r="A138" s="57"/>
      <c r="B138" s="61" t="s">
        <v>127</v>
      </c>
      <c r="C138" s="69">
        <f ca="1" t="shared" si="1"/>
      </c>
      <c r="D138" s="2"/>
      <c r="E138" s="59"/>
      <c r="F138" s="59">
        <f ca="1">IF(INDIRECT(ADDRESS(($E$2+(A133-$A$31)*2)+1,3,,,"■入力シート"))="","","　"&amp;INDIRECT(ADDRESS(($E$2+(A133-$A$31)*2)+1,3,,,"■入力シート")))</f>
      </c>
      <c r="G138" s="59">
        <f ca="1">IF(INDIRECT(ADDRESS(($E$2+(A133-$A$31)*3)+2,3,,,"■入力シート"))="","","　"&amp;INDIRECT(ADDRESS(($E$2+(A133-$A$31)*3)+2,3,,,"■入力シート")))</f>
      </c>
    </row>
    <row r="139" spans="1:7" ht="18" customHeight="1">
      <c r="A139">
        <v>23</v>
      </c>
      <c r="B139" s="57" t="s">
        <v>127</v>
      </c>
      <c r="C139" s="70">
        <f ca="1" t="shared" si="1"/>
      </c>
      <c r="D139" s="2"/>
      <c r="E139" s="59"/>
      <c r="F139" s="59">
        <f ca="1">IF(INDIRECT(ADDRESS(($E$2+(A139-$A$31)*2),4,,,"■入力シート"))="","","　"&amp;INDIRECT(ADDRESS(($E$2+(A139-$A$31)*2),4,,,"■入力シート")))</f>
      </c>
      <c r="G139" s="59">
        <f ca="1">IF(INDIRECT(ADDRESS(($E$2+(A139-$A$31)*3),4,,,"■入力シート"))="","","　"&amp;INDIRECT(ADDRESS(($E$2+(A139-$A$31)*3),4,,,"■入力シート")))</f>
      </c>
    </row>
    <row r="140" spans="1:7" ht="18" customHeight="1">
      <c r="A140" s="57"/>
      <c r="B140" s="60" t="s">
        <v>125</v>
      </c>
      <c r="C140" s="68">
        <f ca="1" t="shared" si="1"/>
      </c>
      <c r="D140" s="2"/>
      <c r="E140" s="59"/>
      <c r="F140" s="59">
        <f ca="1">IF(INDIRECT(ADDRESS(($E$2+(A139-$A$31)*2),3,,,"■入力シート"))="","","　"&amp;INDIRECT(ADDRESS(($E$2+(A139-$A$31)*2),3,,,"■入力シート")))</f>
      </c>
      <c r="G140" s="59">
        <f ca="1">IF(INDIRECT(ADDRESS(($E$2+(A139-$A$31)*3),3,,,"■入力シート"))="","","　"&amp;INDIRECT(ADDRESS(($E$2+(A139-$A$31)*3),3,,,"■入力シート")))</f>
      </c>
    </row>
    <row r="141" spans="1:7" ht="18" customHeight="1">
      <c r="A141" s="57"/>
      <c r="B141" s="60" t="s">
        <v>125</v>
      </c>
      <c r="C141" s="68">
        <f ca="1" t="shared" si="1"/>
      </c>
      <c r="D141" s="2"/>
      <c r="E141" s="59">
        <f ca="1">IF(INDIRECT(ADDRESS(($E$2+A139-5),4,,,"■入力シート"))="","","　"&amp;INDIRECT(ADDRESS(($E$2+A139-5),4,,,"■入力シート")))</f>
      </c>
      <c r="F141" s="59"/>
      <c r="G141" s="59">
        <f ca="1">IF(INDIRECT(ADDRESS(($E$2+(A139-$A$31)*3)+1,4,,,"■入力シート"))="","","　"&amp;INDIRECT(ADDRESS(($E$2+(A139-$A$31)*3)+1,4,,,"■入力シート")))</f>
      </c>
    </row>
    <row r="142" spans="1:7" ht="18" customHeight="1">
      <c r="A142" s="57"/>
      <c r="B142" s="60" t="s">
        <v>125</v>
      </c>
      <c r="C142" s="68">
        <f ca="1" t="shared" si="1"/>
      </c>
      <c r="D142" s="2"/>
      <c r="E142" s="59">
        <f ca="1">IF(INDIRECT(ADDRESS(($E$2+A139-5),3,,,"■入力シート"))="","","　"&amp;INDIRECT(ADDRESS(($E$2+A139-5),3,,,"■入力シート")))</f>
      </c>
      <c r="F142" s="59"/>
      <c r="G142" s="59">
        <f ca="1">IF(INDIRECT(ADDRESS(($E$2+(A139-$A$31)*3)+1,3,,,"■入力シート"))="","","　"&amp;INDIRECT(ADDRESS(($E$2+(A139-$A$31)*3)+1,3,,,"■入力シート")))</f>
      </c>
    </row>
    <row r="143" spans="2:7" ht="18" customHeight="1">
      <c r="B143" s="60" t="s">
        <v>125</v>
      </c>
      <c r="C143" s="68">
        <f ca="1" t="shared" si="1"/>
      </c>
      <c r="D143" s="2"/>
      <c r="E143" s="59"/>
      <c r="F143" s="59">
        <f ca="1">IF(INDIRECT(ADDRESS(($E$2+(A139-$A$31)*2)+1,4,,,"■入力シート"))="","","　"&amp;INDIRECT(ADDRESS(($E$2+(A139-$A$31)*2)+1,4,,,"■入力シート")))</f>
      </c>
      <c r="G143" s="59">
        <f ca="1">IF(INDIRECT(ADDRESS(($E$2+(A139-$A$31)*3)+2,4,,,"■入力シート"))="","","　"&amp;INDIRECT(ADDRESS(($E$2+(A139-$A$31)*3)+2,4,,,"■入力シート")))</f>
      </c>
    </row>
    <row r="144" spans="1:7" ht="18" customHeight="1" thickBot="1">
      <c r="A144" s="57"/>
      <c r="B144" s="61" t="s">
        <v>126</v>
      </c>
      <c r="C144" s="69">
        <f ca="1" t="shared" si="1"/>
      </c>
      <c r="D144" s="2"/>
      <c r="E144" s="59"/>
      <c r="F144" s="59">
        <f ca="1">IF(INDIRECT(ADDRESS(($E$2+(A139-$A$31)*2)+1,3,,,"■入力シート"))="","","　"&amp;INDIRECT(ADDRESS(($E$2+(A139-$A$31)*2)+1,3,,,"■入力シート")))</f>
      </c>
      <c r="G144" s="59">
        <f ca="1">IF(INDIRECT(ADDRESS(($E$2+(A139-$A$31)*3)+2,3,,,"■入力シート"))="","","　"&amp;INDIRECT(ADDRESS(($E$2+(A139-$A$31)*3)+2,3,,,"■入力シート")))</f>
      </c>
    </row>
    <row r="145" spans="1:7" ht="18" customHeight="1">
      <c r="A145">
        <v>24</v>
      </c>
      <c r="B145" s="57" t="s">
        <v>124</v>
      </c>
      <c r="C145" s="67">
        <f ca="1" t="shared" si="1"/>
      </c>
      <c r="D145" s="2"/>
      <c r="E145" s="59"/>
      <c r="F145" s="59">
        <f ca="1">IF(INDIRECT(ADDRESS(($E$2+(A145-$A$31)*2),4,,,"■入力シート"))="","","　"&amp;INDIRECT(ADDRESS(($E$2+(A145-$A$31)*2),4,,,"■入力シート")))</f>
      </c>
      <c r="G145" s="59">
        <f ca="1">IF(INDIRECT(ADDRESS(($E$2+(A145-$A$31)*3),4,,,"■入力シート"))="","","　"&amp;INDIRECT(ADDRESS(($E$2+(A145-$A$31)*3),4,,,"■入力シート")))</f>
      </c>
    </row>
    <row r="146" spans="1:7" ht="18" customHeight="1">
      <c r="A146" s="57"/>
      <c r="B146" s="60" t="s">
        <v>125</v>
      </c>
      <c r="C146" s="90">
        <f ca="1" t="shared" si="1"/>
      </c>
      <c r="D146" s="2"/>
      <c r="E146" s="59"/>
      <c r="F146" s="59">
        <f ca="1">IF(INDIRECT(ADDRESS(($E$2+(A145-$A$31)*2),3,,,"■入力シート"))="","","　"&amp;INDIRECT(ADDRESS(($E$2+(A145-$A$31)*2),3,,,"■入力シート")))</f>
      </c>
      <c r="G146" s="59">
        <f ca="1">IF(INDIRECT(ADDRESS(($E$2+(A145-$A$31)*3),3,,,"■入力シート"))="","","　"&amp;INDIRECT(ADDRESS(($E$2+(A145-$A$31)*3),3,,,"■入力シート")))</f>
      </c>
    </row>
    <row r="147" spans="1:7" ht="18" customHeight="1">
      <c r="A147" s="57"/>
      <c r="B147" s="60" t="s">
        <v>125</v>
      </c>
      <c r="C147" s="90">
        <f ca="1" t="shared" si="1"/>
      </c>
      <c r="D147" s="2"/>
      <c r="E147" s="59">
        <f ca="1">IF(INDIRECT(ADDRESS(($E$2+A145-5),4,,,"■入力シート"))="","","　"&amp;INDIRECT(ADDRESS(($E$2+A145-5),4,,,"■入力シート")))</f>
      </c>
      <c r="F147" s="59"/>
      <c r="G147" s="59">
        <f ca="1">IF(INDIRECT(ADDRESS(($E$2+(A145-$A$31)*3)+1,4,,,"■入力シート"))="","","　"&amp;INDIRECT(ADDRESS(($E$2+(A145-$A$31)*3)+1,4,,,"■入力シート")))</f>
      </c>
    </row>
    <row r="148" spans="1:7" ht="18" customHeight="1">
      <c r="A148" s="57"/>
      <c r="B148" s="60" t="s">
        <v>125</v>
      </c>
      <c r="C148" s="90">
        <f aca="true" ca="1" t="shared" si="2" ref="C148:C204">IF(INDIRECT(ADDRESS(ROW(),4+$D$3,,,))="","",INDIRECT(ADDRESS(ROW(),4+$D$3,,,)))</f>
      </c>
      <c r="D148" s="2"/>
      <c r="E148" s="59">
        <f ca="1">IF(INDIRECT(ADDRESS(($E$2+A145-5),3,,,"■入力シート"))="","","　"&amp;INDIRECT(ADDRESS(($E$2+A145-5),3,,,"■入力シート")))</f>
      </c>
      <c r="F148" s="59"/>
      <c r="G148" s="59">
        <f ca="1">IF(INDIRECT(ADDRESS(($E$2+(A145-$A$31)*3)+1,3,,,"■入力シート"))="","","　"&amp;INDIRECT(ADDRESS(($E$2+(A145-$A$31)*3)+1,3,,,"■入力シート")))</f>
      </c>
    </row>
    <row r="149" spans="2:7" ht="18" customHeight="1">
      <c r="B149" s="60" t="s">
        <v>125</v>
      </c>
      <c r="C149" s="68">
        <f ca="1" t="shared" si="2"/>
      </c>
      <c r="D149" s="2"/>
      <c r="E149" s="59"/>
      <c r="F149" s="59">
        <f ca="1">IF(INDIRECT(ADDRESS(($E$2+(A145-$A$31)*2)+1,4,,,"■入力シート"))="","","　"&amp;INDIRECT(ADDRESS(($E$2+(A145-$A$31)*2)+1,4,,,"■入力シート")))</f>
      </c>
      <c r="G149" s="59">
        <f ca="1">IF(INDIRECT(ADDRESS(($E$2+(A145-$A$31)*3)+2,4,,,"■入力シート"))="","","　"&amp;INDIRECT(ADDRESS(($E$2+(A145-$A$31)*3)+2,4,,,"■入力シート")))</f>
      </c>
    </row>
    <row r="150" spans="1:7" ht="18" customHeight="1" thickBot="1">
      <c r="A150" s="57"/>
      <c r="B150" s="61" t="s">
        <v>127</v>
      </c>
      <c r="C150" s="69">
        <f ca="1" t="shared" si="2"/>
      </c>
      <c r="D150" s="2"/>
      <c r="E150" s="59"/>
      <c r="F150" s="59">
        <f ca="1">IF(INDIRECT(ADDRESS(($E$2+(A145-$A$31)*2)+1,3,,,"■入力シート"))="","","　"&amp;INDIRECT(ADDRESS(($E$2+(A145-$A$31)*2)+1,3,,,"■入力シート")))</f>
      </c>
      <c r="G150" s="59">
        <f ca="1">IF(INDIRECT(ADDRESS(($E$2+(A145-$A$31)*3)+2,3,,,"■入力シート"))="","","　"&amp;INDIRECT(ADDRESS(($E$2+(A145-$A$31)*3)+2,3,,,"■入力シート")))</f>
      </c>
    </row>
    <row r="151" spans="1:7" ht="18" customHeight="1">
      <c r="A151">
        <v>25</v>
      </c>
      <c r="B151" s="57" t="s">
        <v>127</v>
      </c>
      <c r="C151" s="70">
        <f ca="1" t="shared" si="2"/>
      </c>
      <c r="D151" s="2"/>
      <c r="E151" s="59"/>
      <c r="F151" s="59">
        <f ca="1">IF(INDIRECT(ADDRESS(($E$2+(A151-$A$31)*2),4,,,"■入力シート"))="","","　"&amp;INDIRECT(ADDRESS(($E$2+(A151-$A$31)*2),4,,,"■入力シート")))</f>
      </c>
      <c r="G151" s="59">
        <f ca="1">IF(INDIRECT(ADDRESS(($E$2+(A151-$A$31)*3),4,,,"■入力シート"))="","","　"&amp;INDIRECT(ADDRESS(($E$2+(A151-$A$31)*3),4,,,"■入力シート")))</f>
      </c>
    </row>
    <row r="152" spans="1:7" ht="18" customHeight="1">
      <c r="A152" s="57"/>
      <c r="B152" s="60" t="s">
        <v>125</v>
      </c>
      <c r="C152" s="68">
        <f ca="1" t="shared" si="2"/>
      </c>
      <c r="D152" s="2"/>
      <c r="E152" s="59"/>
      <c r="F152" s="59">
        <f ca="1">IF(INDIRECT(ADDRESS(($E$2+(A151-$A$31)*2),3,,,"■入力シート"))="","","　"&amp;INDIRECT(ADDRESS(($E$2+(A151-$A$31)*2),3,,,"■入力シート")))</f>
      </c>
      <c r="G152" s="59">
        <f ca="1">IF(INDIRECT(ADDRESS(($E$2+(A151-$A$31)*3),3,,,"■入力シート"))="","","　"&amp;INDIRECT(ADDRESS(($E$2+(A151-$A$31)*3),3,,,"■入力シート")))</f>
      </c>
    </row>
    <row r="153" spans="1:7" ht="18" customHeight="1">
      <c r="A153" s="57"/>
      <c r="B153" s="60" t="s">
        <v>125</v>
      </c>
      <c r="C153" s="68">
        <f ca="1" t="shared" si="2"/>
      </c>
      <c r="D153" s="2"/>
      <c r="E153" s="59">
        <f ca="1">IF(INDIRECT(ADDRESS(($E$2+A151-5),4,,,"■入力シート"))="","","　"&amp;INDIRECT(ADDRESS(($E$2+A151-5),4,,,"■入力シート")))</f>
      </c>
      <c r="F153" s="59"/>
      <c r="G153" s="59">
        <f ca="1">IF(INDIRECT(ADDRESS(($E$2+(A151-$A$31)*3)+1,4,,,"■入力シート"))="","","　"&amp;INDIRECT(ADDRESS(($E$2+(A151-$A$31)*3)+1,4,,,"■入力シート")))</f>
      </c>
    </row>
    <row r="154" spans="1:7" ht="18" customHeight="1">
      <c r="A154" s="57"/>
      <c r="B154" s="60" t="s">
        <v>125</v>
      </c>
      <c r="C154" s="68">
        <f ca="1" t="shared" si="2"/>
      </c>
      <c r="D154" s="2"/>
      <c r="E154" s="59">
        <f ca="1">IF(INDIRECT(ADDRESS(($E$2+A151-5),3,,,"■入力シート"))="","","　"&amp;INDIRECT(ADDRESS(($E$2+A151-5),3,,,"■入力シート")))</f>
      </c>
      <c r="F154" s="59"/>
      <c r="G154" s="59">
        <f ca="1">IF(INDIRECT(ADDRESS(($E$2+(A151-$A$31)*3)+1,3,,,"■入力シート"))="","","　"&amp;INDIRECT(ADDRESS(($E$2+(A151-$A$31)*3)+1,3,,,"■入力シート")))</f>
      </c>
    </row>
    <row r="155" spans="2:7" ht="18" customHeight="1">
      <c r="B155" s="60" t="s">
        <v>125</v>
      </c>
      <c r="C155" s="68">
        <f ca="1" t="shared" si="2"/>
      </c>
      <c r="D155" s="2"/>
      <c r="E155" s="59"/>
      <c r="F155" s="59">
        <f ca="1">IF(INDIRECT(ADDRESS(($E$2+(A151-$A$31)*2)+1,4,,,"■入力シート"))="","","　"&amp;INDIRECT(ADDRESS(($E$2+(A151-$A$31)*2)+1,4,,,"■入力シート")))</f>
      </c>
      <c r="G155" s="59">
        <f ca="1">IF(INDIRECT(ADDRESS(($E$2+(A151-$A$31)*3)+2,4,,,"■入力シート"))="","","　"&amp;INDIRECT(ADDRESS(($E$2+(A151-$A$31)*3)+2,4,,,"■入力シート")))</f>
      </c>
    </row>
    <row r="156" spans="1:7" ht="18" customHeight="1" thickBot="1">
      <c r="A156" s="57"/>
      <c r="B156" s="61" t="s">
        <v>126</v>
      </c>
      <c r="C156" s="69">
        <f ca="1" t="shared" si="2"/>
      </c>
      <c r="D156" s="2"/>
      <c r="E156" s="59"/>
      <c r="F156" s="59">
        <f ca="1">IF(INDIRECT(ADDRESS(($E$2+(A151-$A$31)*2)+1,3,,,"■入力シート"))="","","　"&amp;INDIRECT(ADDRESS(($E$2+(A151-$A$31)*2)+1,3,,,"■入力シート")))</f>
      </c>
      <c r="G156" s="59">
        <f ca="1">IF(INDIRECT(ADDRESS(($E$2+(A151-$A$31)*3)+2,3,,,"■入力シート"))="","","　"&amp;INDIRECT(ADDRESS(($E$2+(A151-$A$31)*3)+2,3,,,"■入力シート")))</f>
      </c>
    </row>
    <row r="157" spans="1:7" ht="18" customHeight="1">
      <c r="A157">
        <v>26</v>
      </c>
      <c r="B157" s="57" t="s">
        <v>124</v>
      </c>
      <c r="C157" s="67">
        <f ca="1" t="shared" si="2"/>
      </c>
      <c r="D157" s="2"/>
      <c r="E157" s="59"/>
      <c r="F157" s="59">
        <f ca="1">IF(INDIRECT(ADDRESS(($E$2+(A157-$A$31)*2),4,,,"■入力シート"))="","","　"&amp;INDIRECT(ADDRESS(($E$2+(A157-$A$31)*2),4,,,"■入力シート")))</f>
      </c>
      <c r="G157" s="59">
        <f ca="1">IF(INDIRECT(ADDRESS(($E$2+(A157-$A$31)*3),4,,,"■入力シート"))="","","　"&amp;INDIRECT(ADDRESS(($E$2+(A157-$A$31)*3),4,,,"■入力シート")))</f>
      </c>
    </row>
    <row r="158" spans="1:7" ht="18" customHeight="1">
      <c r="A158" s="57"/>
      <c r="B158" s="60" t="s">
        <v>125</v>
      </c>
      <c r="C158" s="90">
        <f ca="1" t="shared" si="2"/>
      </c>
      <c r="D158" s="2"/>
      <c r="E158" s="59"/>
      <c r="F158" s="59">
        <f ca="1">IF(INDIRECT(ADDRESS(($E$2+(A157-$A$31)*2),3,,,"■入力シート"))="","","　"&amp;INDIRECT(ADDRESS(($E$2+(A157-$A$31)*2),3,,,"■入力シート")))</f>
      </c>
      <c r="G158" s="59">
        <f ca="1">IF(INDIRECT(ADDRESS(($E$2+(A157-$A$31)*3),3,,,"■入力シート"))="","","　"&amp;INDIRECT(ADDRESS(($E$2+(A157-$A$31)*3),3,,,"■入力シート")))</f>
      </c>
    </row>
    <row r="159" spans="1:7" ht="18" customHeight="1">
      <c r="A159" s="57"/>
      <c r="B159" s="60" t="s">
        <v>125</v>
      </c>
      <c r="C159" s="90">
        <f ca="1" t="shared" si="2"/>
      </c>
      <c r="D159" s="2"/>
      <c r="E159" s="59">
        <f ca="1">IF(INDIRECT(ADDRESS(($E$2+A157-5),4,,,"■入力シート"))="","","　"&amp;INDIRECT(ADDRESS(($E$2+A157-5),4,,,"■入力シート")))</f>
      </c>
      <c r="F159" s="59"/>
      <c r="G159" s="59">
        <f ca="1">IF(INDIRECT(ADDRESS(($E$2+(A157-$A$31)*3)+1,4,,,"■入力シート"))="","","　"&amp;INDIRECT(ADDRESS(($E$2+(A157-$A$31)*3)+1,4,,,"■入力シート")))</f>
      </c>
    </row>
    <row r="160" spans="1:7" ht="18" customHeight="1">
      <c r="A160" s="57"/>
      <c r="B160" s="60" t="s">
        <v>125</v>
      </c>
      <c r="C160" s="90">
        <f ca="1" t="shared" si="2"/>
      </c>
      <c r="D160" s="2"/>
      <c r="E160" s="59">
        <f ca="1">IF(INDIRECT(ADDRESS(($E$2+A157-5),3,,,"■入力シート"))="","","　"&amp;INDIRECT(ADDRESS(($E$2+A157-5),3,,,"■入力シート")))</f>
      </c>
      <c r="F160" s="59"/>
      <c r="G160" s="59">
        <f ca="1">IF(INDIRECT(ADDRESS(($E$2+(A157-$A$31)*3)+1,3,,,"■入力シート"))="","","　"&amp;INDIRECT(ADDRESS(($E$2+(A157-$A$31)*3)+1,3,,,"■入力シート")))</f>
      </c>
    </row>
    <row r="161" spans="2:7" ht="18" customHeight="1">
      <c r="B161" s="60" t="s">
        <v>125</v>
      </c>
      <c r="C161" s="68">
        <f ca="1" t="shared" si="2"/>
      </c>
      <c r="D161" s="2"/>
      <c r="E161" s="59"/>
      <c r="F161" s="59">
        <f ca="1">IF(INDIRECT(ADDRESS(($E$2+(A157-$A$31)*2)+1,4,,,"■入力シート"))="","","　"&amp;INDIRECT(ADDRESS(($E$2+(A157-$A$31)*2)+1,4,,,"■入力シート")))</f>
      </c>
      <c r="G161" s="59">
        <f ca="1">IF(INDIRECT(ADDRESS(($E$2+(A157-$A$31)*3)+2,4,,,"■入力シート"))="","","　"&amp;INDIRECT(ADDRESS(($E$2+(A157-$A$31)*3)+2,4,,,"■入力シート")))</f>
      </c>
    </row>
    <row r="162" spans="1:7" ht="18" customHeight="1" thickBot="1">
      <c r="A162" s="57"/>
      <c r="B162" s="61" t="s">
        <v>127</v>
      </c>
      <c r="C162" s="69">
        <f ca="1" t="shared" si="2"/>
      </c>
      <c r="D162" s="2"/>
      <c r="E162" s="59"/>
      <c r="F162" s="59">
        <f ca="1">IF(INDIRECT(ADDRESS(($E$2+(A157-$A$31)*2)+1,3,,,"■入力シート"))="","","　"&amp;INDIRECT(ADDRESS(($E$2+(A157-$A$31)*2)+1,3,,,"■入力シート")))</f>
      </c>
      <c r="G162" s="59">
        <f ca="1">IF(INDIRECT(ADDRESS(($E$2+(A157-$A$31)*3)+2,3,,,"■入力シート"))="","","　"&amp;INDIRECT(ADDRESS(($E$2+(A157-$A$31)*3)+2,3,,,"■入力シート")))</f>
      </c>
    </row>
    <row r="163" spans="1:7" ht="18" customHeight="1">
      <c r="A163">
        <v>27</v>
      </c>
      <c r="B163" s="57" t="s">
        <v>127</v>
      </c>
      <c r="C163" s="70">
        <f ca="1" t="shared" si="2"/>
      </c>
      <c r="D163" s="2"/>
      <c r="E163" s="59"/>
      <c r="F163" s="59">
        <f ca="1">IF(INDIRECT(ADDRESS(($E$2+(A163-$A$31)*2),4,,,"■入力シート"))="","","　"&amp;INDIRECT(ADDRESS(($E$2+(A163-$A$31)*2),4,,,"■入力シート")))</f>
      </c>
      <c r="G163" s="59">
        <f ca="1">IF(INDIRECT(ADDRESS(($E$2+(A163-$A$31)*3),4,,,"■入力シート"))="","","　"&amp;INDIRECT(ADDRESS(($E$2+(A163-$A$31)*3),4,,,"■入力シート")))</f>
      </c>
    </row>
    <row r="164" spans="1:7" ht="18" customHeight="1">
      <c r="A164" s="57"/>
      <c r="B164" s="60" t="s">
        <v>125</v>
      </c>
      <c r="C164" s="68">
        <f ca="1" t="shared" si="2"/>
      </c>
      <c r="D164" s="2"/>
      <c r="E164" s="59"/>
      <c r="F164" s="59">
        <f ca="1">IF(INDIRECT(ADDRESS(($E$2+(A163-$A$31)*2),3,,,"■入力シート"))="","","　"&amp;INDIRECT(ADDRESS(($E$2+(A163-$A$31)*2),3,,,"■入力シート")))</f>
      </c>
      <c r="G164" s="59">
        <f ca="1">IF(INDIRECT(ADDRESS(($E$2+(A163-$A$31)*3),3,,,"■入力シート"))="","","　"&amp;INDIRECT(ADDRESS(($E$2+(A163-$A$31)*3),3,,,"■入力シート")))</f>
      </c>
    </row>
    <row r="165" spans="1:7" ht="18" customHeight="1">
      <c r="A165" s="57"/>
      <c r="B165" s="60" t="s">
        <v>125</v>
      </c>
      <c r="C165" s="68">
        <f ca="1" t="shared" si="2"/>
      </c>
      <c r="D165" s="2"/>
      <c r="E165" s="59">
        <f ca="1">IF(INDIRECT(ADDRESS(($E$2+A163-5),4,,,"■入力シート"))="","","　"&amp;INDIRECT(ADDRESS(($E$2+A163-5),4,,,"■入力シート")))</f>
      </c>
      <c r="F165" s="59"/>
      <c r="G165" s="59">
        <f ca="1">IF(INDIRECT(ADDRESS(($E$2+(A163-$A$31)*3)+1,4,,,"■入力シート"))="","","　"&amp;INDIRECT(ADDRESS(($E$2+(A163-$A$31)*3)+1,4,,,"■入力シート")))</f>
      </c>
    </row>
    <row r="166" spans="1:7" ht="18" customHeight="1">
      <c r="A166" s="57"/>
      <c r="B166" s="60" t="s">
        <v>125</v>
      </c>
      <c r="C166" s="68">
        <f ca="1" t="shared" si="2"/>
      </c>
      <c r="D166" s="2"/>
      <c r="E166" s="59">
        <f ca="1">IF(INDIRECT(ADDRESS(($E$2+A163-5),3,,,"■入力シート"))="","","　"&amp;INDIRECT(ADDRESS(($E$2+A163-5),3,,,"■入力シート")))</f>
      </c>
      <c r="F166" s="59"/>
      <c r="G166" s="59">
        <f ca="1">IF(INDIRECT(ADDRESS(($E$2+(A163-$A$31)*3)+1,3,,,"■入力シート"))="","","　"&amp;INDIRECT(ADDRESS(($E$2+(A163-$A$31)*3)+1,3,,,"■入力シート")))</f>
      </c>
    </row>
    <row r="167" spans="2:7" ht="18" customHeight="1">
      <c r="B167" s="60" t="s">
        <v>125</v>
      </c>
      <c r="C167" s="68">
        <f ca="1" t="shared" si="2"/>
      </c>
      <c r="D167" s="2"/>
      <c r="E167" s="59"/>
      <c r="F167" s="59">
        <f ca="1">IF(INDIRECT(ADDRESS(($E$2+(A163-$A$31)*2)+1,4,,,"■入力シート"))="","","　"&amp;INDIRECT(ADDRESS(($E$2+(A163-$A$31)*2)+1,4,,,"■入力シート")))</f>
      </c>
      <c r="G167" s="59">
        <f ca="1">IF(INDIRECT(ADDRESS(($E$2+(A163-$A$31)*3)+2,4,,,"■入力シート"))="","","　"&amp;INDIRECT(ADDRESS(($E$2+(A163-$A$31)*3)+2,4,,,"■入力シート")))</f>
      </c>
    </row>
    <row r="168" spans="1:7" ht="18" customHeight="1" thickBot="1">
      <c r="A168" s="57"/>
      <c r="B168" s="61" t="s">
        <v>126</v>
      </c>
      <c r="C168" s="69">
        <f ca="1" t="shared" si="2"/>
      </c>
      <c r="D168" s="2"/>
      <c r="E168" s="59"/>
      <c r="F168" s="59">
        <f ca="1">IF(INDIRECT(ADDRESS(($E$2+(A163-$A$31)*2)+1,3,,,"■入力シート"))="","","　"&amp;INDIRECT(ADDRESS(($E$2+(A163-$A$31)*2)+1,3,,,"■入力シート")))</f>
      </c>
      <c r="G168" s="59">
        <f ca="1">IF(INDIRECT(ADDRESS(($E$2+(A163-$A$31)*3)+2,3,,,"■入力シート"))="","","　"&amp;INDIRECT(ADDRESS(($E$2+(A163-$A$31)*3)+2,3,,,"■入力シート")))</f>
      </c>
    </row>
    <row r="169" spans="1:7" ht="18" customHeight="1">
      <c r="A169">
        <v>28</v>
      </c>
      <c r="B169" s="57" t="s">
        <v>124</v>
      </c>
      <c r="C169" s="67">
        <f ca="1" t="shared" si="2"/>
      </c>
      <c r="D169" s="2"/>
      <c r="E169" s="59"/>
      <c r="F169" s="59">
        <f ca="1">IF(INDIRECT(ADDRESS(($E$2+(A169-$A$31)*2),4,,,"■入力シート"))="","","　"&amp;INDIRECT(ADDRESS(($E$2+(A169-$A$31)*2),4,,,"■入力シート")))</f>
      </c>
      <c r="G169" s="59">
        <f ca="1">IF(INDIRECT(ADDRESS(($E$2+(A169-$A$31)*3),4,,,"■入力シート"))="","","　"&amp;INDIRECT(ADDRESS(($E$2+(A169-$A$31)*3),4,,,"■入力シート")))</f>
      </c>
    </row>
    <row r="170" spans="1:7" ht="18" customHeight="1">
      <c r="A170" s="57"/>
      <c r="B170" s="60" t="s">
        <v>125</v>
      </c>
      <c r="C170" s="90">
        <f ca="1" t="shared" si="2"/>
      </c>
      <c r="D170" s="2"/>
      <c r="E170" s="59"/>
      <c r="F170" s="59">
        <f ca="1">IF(INDIRECT(ADDRESS(($E$2+(A169-$A$31)*2),3,,,"■入力シート"))="","","　"&amp;INDIRECT(ADDRESS(($E$2+(A169-$A$31)*2),3,,,"■入力シート")))</f>
      </c>
      <c r="G170" s="59">
        <f ca="1">IF(INDIRECT(ADDRESS(($E$2+(A169-$A$31)*3),3,,,"■入力シート"))="","","　"&amp;INDIRECT(ADDRESS(($E$2+(A169-$A$31)*3),3,,,"■入力シート")))</f>
      </c>
    </row>
    <row r="171" spans="1:7" ht="18" customHeight="1">
      <c r="A171" s="57"/>
      <c r="B171" s="60" t="s">
        <v>125</v>
      </c>
      <c r="C171" s="90">
        <f ca="1" t="shared" si="2"/>
      </c>
      <c r="D171" s="2"/>
      <c r="E171" s="59">
        <f ca="1">IF(INDIRECT(ADDRESS(($E$2+A169-5),4,,,"■入力シート"))="","","　"&amp;INDIRECT(ADDRESS(($E$2+A169-5),4,,,"■入力シート")))</f>
      </c>
      <c r="F171" s="59"/>
      <c r="G171" s="59">
        <f ca="1">IF(INDIRECT(ADDRESS(($E$2+(A169-$A$31)*3)+1,4,,,"■入力シート"))="","","　"&amp;INDIRECT(ADDRESS(($E$2+(A169-$A$31)*3)+1,4,,,"■入力シート")))</f>
      </c>
    </row>
    <row r="172" spans="1:7" ht="18" customHeight="1">
      <c r="A172" s="57"/>
      <c r="B172" s="60" t="s">
        <v>125</v>
      </c>
      <c r="C172" s="90">
        <f ca="1" t="shared" si="2"/>
      </c>
      <c r="D172" s="2"/>
      <c r="E172" s="59">
        <f ca="1">IF(INDIRECT(ADDRESS(($E$2+A169-5),3,,,"■入力シート"))="","","　"&amp;INDIRECT(ADDRESS(($E$2+A169-5),3,,,"■入力シート")))</f>
      </c>
      <c r="F172" s="59"/>
      <c r="G172" s="59">
        <f ca="1">IF(INDIRECT(ADDRESS(($E$2+(A169-$A$31)*3)+1,3,,,"■入力シート"))="","","　"&amp;INDIRECT(ADDRESS(($E$2+(A169-$A$31)*3)+1,3,,,"■入力シート")))</f>
      </c>
    </row>
    <row r="173" spans="2:7" ht="18" customHeight="1">
      <c r="B173" s="60" t="s">
        <v>125</v>
      </c>
      <c r="C173" s="68">
        <f ca="1" t="shared" si="2"/>
      </c>
      <c r="D173" s="2"/>
      <c r="E173" s="59"/>
      <c r="F173" s="59">
        <f ca="1">IF(INDIRECT(ADDRESS(($E$2+(A169-$A$31)*2)+1,4,,,"■入力シート"))="","","　"&amp;INDIRECT(ADDRESS(($E$2+(A169-$A$31)*2)+1,4,,,"■入力シート")))</f>
      </c>
      <c r="G173" s="59">
        <f ca="1">IF(INDIRECT(ADDRESS(($E$2+(A169-$A$31)*3)+2,4,,,"■入力シート"))="","","　"&amp;INDIRECT(ADDRESS(($E$2+(A169-$A$31)*3)+2,4,,,"■入力シート")))</f>
      </c>
    </row>
    <row r="174" spans="1:7" ht="18" customHeight="1" thickBot="1">
      <c r="A174" s="57"/>
      <c r="B174" s="61" t="s">
        <v>127</v>
      </c>
      <c r="C174" s="69">
        <f ca="1" t="shared" si="2"/>
      </c>
      <c r="D174" s="2"/>
      <c r="E174" s="59"/>
      <c r="F174" s="59">
        <f ca="1">IF(INDIRECT(ADDRESS(($E$2+(A169-$A$31)*2)+1,3,,,"■入力シート"))="","","　"&amp;INDIRECT(ADDRESS(($E$2+(A169-$A$31)*2)+1,3,,,"■入力シート")))</f>
      </c>
      <c r="G174" s="59">
        <f ca="1">IF(INDIRECT(ADDRESS(($E$2+(A169-$A$31)*3)+2,3,,,"■入力シート"))="","","　"&amp;INDIRECT(ADDRESS(($E$2+(A169-$A$31)*3)+2,3,,,"■入力シート")))</f>
      </c>
    </row>
    <row r="175" spans="1:7" ht="18" customHeight="1">
      <c r="A175">
        <v>29</v>
      </c>
      <c r="B175" s="57" t="s">
        <v>127</v>
      </c>
      <c r="C175" s="70">
        <f ca="1" t="shared" si="2"/>
      </c>
      <c r="D175" s="2"/>
      <c r="E175" s="59"/>
      <c r="F175" s="59">
        <f ca="1">IF(INDIRECT(ADDRESS(($E$2+(A175-$A$31)*2),4,,,"■入力シート"))="","","　"&amp;INDIRECT(ADDRESS(($E$2+(A175-$A$31)*2),4,,,"■入力シート")))</f>
      </c>
      <c r="G175" s="59">
        <f ca="1">IF(INDIRECT(ADDRESS(($E$2+(A175-$A$31)*3),4,,,"■入力シート"))="","","　"&amp;INDIRECT(ADDRESS(($E$2+(A175-$A$31)*3),4,,,"■入力シート")))</f>
      </c>
    </row>
    <row r="176" spans="1:7" ht="18" customHeight="1">
      <c r="A176" s="57"/>
      <c r="B176" s="60" t="s">
        <v>125</v>
      </c>
      <c r="C176" s="68">
        <f ca="1" t="shared" si="2"/>
      </c>
      <c r="D176" s="2"/>
      <c r="E176" s="59"/>
      <c r="F176" s="59">
        <f ca="1">IF(INDIRECT(ADDRESS(($E$2+(A175-$A$31)*2),3,,,"■入力シート"))="","","　"&amp;INDIRECT(ADDRESS(($E$2+(A175-$A$31)*2),3,,,"■入力シート")))</f>
      </c>
      <c r="G176" s="59">
        <f ca="1">IF(INDIRECT(ADDRESS(($E$2+(A175-$A$31)*3),3,,,"■入力シート"))="","","　"&amp;INDIRECT(ADDRESS(($E$2+(A175-$A$31)*3),3,,,"■入力シート")))</f>
      </c>
    </row>
    <row r="177" spans="1:7" ht="18" customHeight="1">
      <c r="A177" s="57"/>
      <c r="B177" s="60" t="s">
        <v>125</v>
      </c>
      <c r="C177" s="68">
        <f ca="1" t="shared" si="2"/>
      </c>
      <c r="D177" s="2"/>
      <c r="E177" s="59">
        <f ca="1">IF(INDIRECT(ADDRESS(($E$2+A175-5),4,,,"■入力シート"))="","","　"&amp;INDIRECT(ADDRESS(($E$2+A175-5),4,,,"■入力シート")))</f>
      </c>
      <c r="F177" s="59"/>
      <c r="G177" s="59">
        <f ca="1">IF(INDIRECT(ADDRESS(($E$2+(A175-$A$31)*3)+1,4,,,"■入力シート"))="","","　"&amp;INDIRECT(ADDRESS(($E$2+(A175-$A$31)*3)+1,4,,,"■入力シート")))</f>
      </c>
    </row>
    <row r="178" spans="1:7" ht="18" customHeight="1">
      <c r="A178" s="57"/>
      <c r="B178" s="60" t="s">
        <v>125</v>
      </c>
      <c r="C178" s="68">
        <f ca="1" t="shared" si="2"/>
      </c>
      <c r="D178" s="2"/>
      <c r="E178" s="59">
        <f ca="1">IF(INDIRECT(ADDRESS(($E$2+A175-5),3,,,"■入力シート"))="","","　"&amp;INDIRECT(ADDRESS(($E$2+A175-5),3,,,"■入力シート")))</f>
      </c>
      <c r="F178" s="59"/>
      <c r="G178" s="59">
        <f ca="1">IF(INDIRECT(ADDRESS(($E$2+(A175-$A$31)*3)+1,3,,,"■入力シート"))="","","　"&amp;INDIRECT(ADDRESS(($E$2+(A175-$A$31)*3)+1,3,,,"■入力シート")))</f>
      </c>
    </row>
    <row r="179" spans="2:7" ht="18" customHeight="1">
      <c r="B179" s="60" t="s">
        <v>125</v>
      </c>
      <c r="C179" s="68">
        <f ca="1" t="shared" si="2"/>
      </c>
      <c r="D179" s="2"/>
      <c r="E179" s="59"/>
      <c r="F179" s="59">
        <f ca="1">IF(INDIRECT(ADDRESS(($E$2+(A175-$A$31)*2)+1,4,,,"■入力シート"))="","","　"&amp;INDIRECT(ADDRESS(($E$2+(A175-$A$31)*2)+1,4,,,"■入力シート")))</f>
      </c>
      <c r="G179" s="59">
        <f ca="1">IF(INDIRECT(ADDRESS(($E$2+(A175-$A$31)*3)+2,4,,,"■入力シート"))="","","　"&amp;INDIRECT(ADDRESS(($E$2+(A175-$A$31)*3)+2,4,,,"■入力シート")))</f>
      </c>
    </row>
    <row r="180" spans="1:7" ht="18" customHeight="1" thickBot="1">
      <c r="A180" s="57"/>
      <c r="B180" s="61" t="s">
        <v>126</v>
      </c>
      <c r="C180" s="69">
        <f ca="1" t="shared" si="2"/>
      </c>
      <c r="D180" s="2"/>
      <c r="E180" s="59"/>
      <c r="F180" s="59">
        <f ca="1">IF(INDIRECT(ADDRESS(($E$2+(A175-$A$31)*2)+1,3,,,"■入力シート"))="","","　"&amp;INDIRECT(ADDRESS(($E$2+(A175-$A$31)*2)+1,3,,,"■入力シート")))</f>
      </c>
      <c r="G180" s="59">
        <f ca="1">IF(INDIRECT(ADDRESS(($E$2+(A175-$A$31)*3)+2,3,,,"■入力シート"))="","","　"&amp;INDIRECT(ADDRESS(($E$2+(A175-$A$31)*3)+2,3,,,"■入力シート")))</f>
      </c>
    </row>
    <row r="181" spans="1:7" ht="18" customHeight="1">
      <c r="A181">
        <v>30</v>
      </c>
      <c r="B181" s="57" t="s">
        <v>124</v>
      </c>
      <c r="C181" s="67">
        <f ca="1" t="shared" si="2"/>
      </c>
      <c r="D181" s="2"/>
      <c r="E181" s="59"/>
      <c r="F181" s="59">
        <f ca="1">IF(INDIRECT(ADDRESS(($E$2+(A181-$A$31)*2),4,,,"■入力シート"))="","","　"&amp;INDIRECT(ADDRESS(($E$2+(A181-$A$31)*2),4,,,"■入力シート")))</f>
      </c>
      <c r="G181" s="59">
        <f ca="1">IF(INDIRECT(ADDRESS(($E$2+(A181-$A$31)*3),4,,,"■入力シート"))="","","　"&amp;INDIRECT(ADDRESS(($E$2+(A181-$A$31)*3),4,,,"■入力シート")))</f>
      </c>
    </row>
    <row r="182" spans="1:7" ht="18" customHeight="1">
      <c r="A182" s="57"/>
      <c r="B182" s="60" t="s">
        <v>125</v>
      </c>
      <c r="C182" s="90">
        <f ca="1" t="shared" si="2"/>
      </c>
      <c r="D182" s="2"/>
      <c r="E182" s="59"/>
      <c r="F182" s="59">
        <f ca="1">IF(INDIRECT(ADDRESS(($E$2+(A181-$A$31)*2),3,,,"■入力シート"))="","","　"&amp;INDIRECT(ADDRESS(($E$2+(A181-$A$31)*2),3,,,"■入力シート")))</f>
      </c>
      <c r="G182" s="59">
        <f ca="1">IF(INDIRECT(ADDRESS(($E$2+(A181-$A$31)*3),3,,,"■入力シート"))="","","　"&amp;INDIRECT(ADDRESS(($E$2+(A181-$A$31)*3),3,,,"■入力シート")))</f>
      </c>
    </row>
    <row r="183" spans="1:7" ht="18" customHeight="1">
      <c r="A183" s="57"/>
      <c r="B183" s="60" t="s">
        <v>125</v>
      </c>
      <c r="C183" s="90">
        <f ca="1" t="shared" si="2"/>
      </c>
      <c r="D183" s="2"/>
      <c r="E183" s="59">
        <f ca="1">IF(INDIRECT(ADDRESS(($E$2+A181-5),4,,,"■入力シート"))="","","　"&amp;INDIRECT(ADDRESS(($E$2+A181-5),4,,,"■入力シート")))</f>
      </c>
      <c r="F183" s="59"/>
      <c r="G183" s="59">
        <f ca="1">IF(INDIRECT(ADDRESS(($E$2+(A181-$A$31)*3)+1,4,,,"■入力シート"))="","","　"&amp;INDIRECT(ADDRESS(($E$2+(A181-$A$31)*3)+1,4,,,"■入力シート")))</f>
      </c>
    </row>
    <row r="184" spans="1:7" ht="18" customHeight="1">
      <c r="A184" s="57"/>
      <c r="B184" s="60" t="s">
        <v>125</v>
      </c>
      <c r="C184" s="90">
        <f ca="1" t="shared" si="2"/>
      </c>
      <c r="D184" s="2"/>
      <c r="E184" s="59">
        <f ca="1">IF(INDIRECT(ADDRESS(($E$2+A181-5),3,,,"■入力シート"))="","","　"&amp;INDIRECT(ADDRESS(($E$2+A181-5),3,,,"■入力シート")))</f>
      </c>
      <c r="F184" s="59"/>
      <c r="G184" s="59">
        <f ca="1">IF(INDIRECT(ADDRESS(($E$2+(A181-$A$31)*3)+1,3,,,"■入力シート"))="","","　"&amp;INDIRECT(ADDRESS(($E$2+(A181-$A$31)*3)+1,3,,,"■入力シート")))</f>
      </c>
    </row>
    <row r="185" spans="2:7" ht="18" customHeight="1">
      <c r="B185" s="60" t="s">
        <v>125</v>
      </c>
      <c r="C185" s="68">
        <f ca="1" t="shared" si="2"/>
      </c>
      <c r="D185" s="2"/>
      <c r="E185" s="59"/>
      <c r="F185" s="59">
        <f ca="1">IF(INDIRECT(ADDRESS(($E$2+(A181-$A$31)*2)+1,4,,,"■入力シート"))="","","　"&amp;INDIRECT(ADDRESS(($E$2+(A181-$A$31)*2)+1,4,,,"■入力シート")))</f>
      </c>
      <c r="G185" s="59">
        <f ca="1">IF(INDIRECT(ADDRESS(($E$2+(A181-$A$31)*3)+2,4,,,"■入力シート"))="","","　"&amp;INDIRECT(ADDRESS(($E$2+(A181-$A$31)*3)+2,4,,,"■入力シート")))</f>
      </c>
    </row>
    <row r="186" spans="1:7" ht="18" customHeight="1" thickBot="1">
      <c r="A186" s="57"/>
      <c r="B186" s="61" t="s">
        <v>127</v>
      </c>
      <c r="C186" s="69">
        <f ca="1" t="shared" si="2"/>
      </c>
      <c r="D186" s="2"/>
      <c r="E186" s="59"/>
      <c r="F186" s="59">
        <f ca="1">IF(INDIRECT(ADDRESS(($E$2+(A181-$A$31)*2)+1,3,,,"■入力シート"))="","","　"&amp;INDIRECT(ADDRESS(($E$2+(A181-$A$31)*2)+1,3,,,"■入力シート")))</f>
      </c>
      <c r="G186" s="59">
        <f ca="1">IF(INDIRECT(ADDRESS(($E$2+(A181-$A$31)*3)+2,3,,,"■入力シート"))="","","　"&amp;INDIRECT(ADDRESS(($E$2+(A181-$A$31)*3)+2,3,,,"■入力シート")))</f>
      </c>
    </row>
    <row r="187" spans="1:7" ht="18" customHeight="1">
      <c r="A187">
        <v>31</v>
      </c>
      <c r="B187" s="57" t="s">
        <v>127</v>
      </c>
      <c r="C187" s="70">
        <f ca="1" t="shared" si="2"/>
      </c>
      <c r="D187" s="2"/>
      <c r="E187" s="59"/>
      <c r="F187" s="59">
        <f ca="1">IF(INDIRECT(ADDRESS(($E$2+(A187-$A$31)*2),4,,,"■入力シート"))="","","　"&amp;INDIRECT(ADDRESS(($E$2+(A187-$A$31)*2),4,,,"■入力シート")))</f>
      </c>
      <c r="G187" s="59">
        <f ca="1">IF(INDIRECT(ADDRESS(($E$2+(A187-$A$31)*3),4,,,"■入力シート"))="","","　"&amp;INDIRECT(ADDRESS(($E$2+(A187-$A$31)*3),4,,,"■入力シート")))</f>
      </c>
    </row>
    <row r="188" spans="1:7" ht="18" customHeight="1">
      <c r="A188" s="57"/>
      <c r="B188" s="60" t="s">
        <v>125</v>
      </c>
      <c r="C188" s="68">
        <f ca="1" t="shared" si="2"/>
      </c>
      <c r="D188" s="2"/>
      <c r="E188" s="59"/>
      <c r="F188" s="59">
        <f ca="1">IF(INDIRECT(ADDRESS(($E$2+(A187-$A$31)*2),3,,,"■入力シート"))="","","　"&amp;INDIRECT(ADDRESS(($E$2+(A187-$A$31)*2),3,,,"■入力シート")))</f>
      </c>
      <c r="G188" s="59">
        <f ca="1">IF(INDIRECT(ADDRESS(($E$2+(A187-$A$31)*3),3,,,"■入力シート"))="","","　"&amp;INDIRECT(ADDRESS(($E$2+(A187-$A$31)*3),3,,,"■入力シート")))</f>
      </c>
    </row>
    <row r="189" spans="1:7" ht="18" customHeight="1">
      <c r="A189" s="57"/>
      <c r="B189" s="60" t="s">
        <v>125</v>
      </c>
      <c r="C189" s="68">
        <f ca="1" t="shared" si="2"/>
      </c>
      <c r="D189" s="2"/>
      <c r="E189" s="59">
        <f ca="1">IF(INDIRECT(ADDRESS(($E$2+A187-5),4,,,"■入力シート"))="","","　"&amp;INDIRECT(ADDRESS(($E$2+A187-5),4,,,"■入力シート")))</f>
      </c>
      <c r="F189" s="59"/>
      <c r="G189" s="59">
        <f ca="1">IF(INDIRECT(ADDRESS(($E$2+(A187-$A$31)*3)+1,4,,,"■入力シート"))="","","　"&amp;INDIRECT(ADDRESS(($E$2+(A187-$A$31)*3)+1,4,,,"■入力シート")))</f>
      </c>
    </row>
    <row r="190" spans="1:7" ht="18" customHeight="1">
      <c r="A190" s="57"/>
      <c r="B190" s="60" t="s">
        <v>125</v>
      </c>
      <c r="C190" s="68">
        <f ca="1" t="shared" si="2"/>
      </c>
      <c r="D190" s="2"/>
      <c r="E190" s="59">
        <f ca="1">IF(INDIRECT(ADDRESS(($E$2+A187-5),3,,,"■入力シート"))="","","　"&amp;INDIRECT(ADDRESS(($E$2+A187-5),3,,,"■入力シート")))</f>
      </c>
      <c r="F190" s="59"/>
      <c r="G190" s="59">
        <f ca="1">IF(INDIRECT(ADDRESS(($E$2+(A187-$A$31)*3)+1,3,,,"■入力シート"))="","","　"&amp;INDIRECT(ADDRESS(($E$2+(A187-$A$31)*3)+1,3,,,"■入力シート")))</f>
      </c>
    </row>
    <row r="191" spans="2:7" ht="18" customHeight="1">
      <c r="B191" s="60" t="s">
        <v>125</v>
      </c>
      <c r="C191" s="68">
        <f ca="1" t="shared" si="2"/>
      </c>
      <c r="D191" s="2"/>
      <c r="E191" s="59"/>
      <c r="F191" s="59">
        <f ca="1">IF(INDIRECT(ADDRESS(($E$2+(A187-$A$31)*2)+1,4,,,"■入力シート"))="","","　"&amp;INDIRECT(ADDRESS(($E$2+(A187-$A$31)*2)+1,4,,,"■入力シート")))</f>
      </c>
      <c r="G191" s="59">
        <f ca="1">IF(INDIRECT(ADDRESS(($E$2+(A187-$A$31)*3)+2,4,,,"■入力シート"))="","","　"&amp;INDIRECT(ADDRESS(($E$2+(A187-$A$31)*3)+2,4,,,"■入力シート")))</f>
      </c>
    </row>
    <row r="192" spans="1:7" ht="18" customHeight="1" thickBot="1">
      <c r="A192" s="57"/>
      <c r="B192" s="61" t="s">
        <v>126</v>
      </c>
      <c r="C192" s="69">
        <f ca="1" t="shared" si="2"/>
      </c>
      <c r="D192" s="2"/>
      <c r="E192" s="59"/>
      <c r="F192" s="59">
        <f ca="1">IF(INDIRECT(ADDRESS(($E$2+(A187-$A$31)*2)+1,3,,,"■入力シート"))="","","　"&amp;INDIRECT(ADDRESS(($E$2+(A187-$A$31)*2)+1,3,,,"■入力シート")))</f>
      </c>
      <c r="G192" s="59">
        <f ca="1">IF(INDIRECT(ADDRESS(($E$2+(A187-$A$31)*3)+2,3,,,"■入力シート"))="","","　"&amp;INDIRECT(ADDRESS(($E$2+(A187-$A$31)*3)+2,3,,,"■入力シート")))</f>
      </c>
    </row>
    <row r="193" spans="1:7" ht="18" customHeight="1">
      <c r="A193">
        <v>32</v>
      </c>
      <c r="B193" s="57" t="s">
        <v>124</v>
      </c>
      <c r="C193" s="67">
        <f ca="1" t="shared" si="2"/>
      </c>
      <c r="D193" s="2"/>
      <c r="E193" s="59"/>
      <c r="F193" s="59"/>
      <c r="G193" s="59"/>
    </row>
    <row r="194" spans="1:7" ht="18" customHeight="1">
      <c r="A194" s="57"/>
      <c r="B194" s="60" t="s">
        <v>125</v>
      </c>
      <c r="C194" s="90">
        <f ca="1" t="shared" si="2"/>
      </c>
      <c r="D194" s="2"/>
      <c r="E194" s="59"/>
      <c r="F194" s="59"/>
      <c r="G194" s="59"/>
    </row>
    <row r="195" spans="1:7" ht="18" customHeight="1">
      <c r="A195" s="57"/>
      <c r="B195" s="60" t="s">
        <v>125</v>
      </c>
      <c r="C195" s="90">
        <f ca="1" t="shared" si="2"/>
      </c>
      <c r="D195" s="2"/>
      <c r="E195" s="59"/>
      <c r="F195" s="59"/>
      <c r="G195" s="59"/>
    </row>
    <row r="196" spans="1:7" ht="18" customHeight="1">
      <c r="A196" s="57"/>
      <c r="B196" s="60" t="s">
        <v>125</v>
      </c>
      <c r="C196" s="90">
        <f ca="1" t="shared" si="2"/>
      </c>
      <c r="D196" s="2"/>
      <c r="E196" s="59"/>
      <c r="F196" s="59"/>
      <c r="G196" s="59"/>
    </row>
    <row r="197" spans="2:7" ht="18" customHeight="1">
      <c r="B197" s="60" t="s">
        <v>125</v>
      </c>
      <c r="C197" s="68">
        <f ca="1" t="shared" si="2"/>
      </c>
      <c r="D197" s="2"/>
      <c r="E197" s="59"/>
      <c r="F197" s="59"/>
      <c r="G197" s="59"/>
    </row>
    <row r="198" spans="1:7" ht="18" customHeight="1" thickBot="1">
      <c r="A198" s="57"/>
      <c r="B198" s="61" t="s">
        <v>127</v>
      </c>
      <c r="C198" s="69">
        <f ca="1" t="shared" si="2"/>
      </c>
      <c r="D198" s="2"/>
      <c r="E198" s="59"/>
      <c r="F198" s="59"/>
      <c r="G198" s="59"/>
    </row>
    <row r="199" spans="1:7" ht="18" customHeight="1">
      <c r="A199">
        <v>33</v>
      </c>
      <c r="B199" s="57" t="s">
        <v>127</v>
      </c>
      <c r="C199" s="70">
        <f ca="1" t="shared" si="2"/>
      </c>
      <c r="D199" s="2"/>
      <c r="E199" s="59"/>
      <c r="F199" s="59"/>
      <c r="G199" s="59"/>
    </row>
    <row r="200" spans="1:7" ht="18" customHeight="1">
      <c r="A200" s="57"/>
      <c r="B200" s="60" t="s">
        <v>125</v>
      </c>
      <c r="C200" s="68">
        <f ca="1" t="shared" si="2"/>
      </c>
      <c r="D200" s="2"/>
      <c r="E200" s="59"/>
      <c r="F200" s="59"/>
      <c r="G200" s="59"/>
    </row>
    <row r="201" spans="1:7" ht="18" customHeight="1">
      <c r="A201" s="57"/>
      <c r="B201" s="60" t="s">
        <v>125</v>
      </c>
      <c r="C201" s="68">
        <f ca="1" t="shared" si="2"/>
      </c>
      <c r="D201" s="2"/>
      <c r="E201" s="59"/>
      <c r="F201" s="59"/>
      <c r="G201" s="59"/>
    </row>
    <row r="202" spans="1:7" ht="18" customHeight="1">
      <c r="A202" s="57"/>
      <c r="B202" s="60" t="s">
        <v>125</v>
      </c>
      <c r="C202" s="68" t="str">
        <f>"　　　　"&amp;"写真２"</f>
        <v>　　　　写真２</v>
      </c>
      <c r="D202" s="2"/>
      <c r="E202" s="59"/>
      <c r="F202" s="59"/>
      <c r="G202" s="59"/>
    </row>
    <row r="203" spans="2:7" ht="18" customHeight="1">
      <c r="B203" s="60" t="s">
        <v>125</v>
      </c>
      <c r="C203" s="68">
        <f ca="1" t="shared" si="2"/>
      </c>
      <c r="D203" s="2"/>
      <c r="E203" s="59"/>
      <c r="F203" s="59"/>
      <c r="G203" s="59"/>
    </row>
    <row r="204" spans="1:7" ht="18" customHeight="1" thickBot="1">
      <c r="A204" s="57"/>
      <c r="B204" s="61" t="s">
        <v>126</v>
      </c>
      <c r="C204" s="69">
        <f ca="1" t="shared" si="2"/>
      </c>
      <c r="D204" s="2"/>
      <c r="E204" s="59"/>
      <c r="F204" s="59"/>
      <c r="G204" s="59"/>
    </row>
    <row r="205" spans="1:7" ht="18" customHeight="1">
      <c r="A205">
        <v>34</v>
      </c>
      <c r="B205" s="57" t="s">
        <v>124</v>
      </c>
      <c r="C205" s="67"/>
      <c r="D205" s="2"/>
      <c r="E205" s="59"/>
      <c r="F205" s="59"/>
      <c r="G205" s="59"/>
    </row>
    <row r="206" spans="1:7" ht="18" customHeight="1">
      <c r="A206" s="57"/>
      <c r="B206" s="60" t="s">
        <v>125</v>
      </c>
      <c r="C206" s="68"/>
      <c r="D206" s="2"/>
      <c r="E206" s="59"/>
      <c r="F206" s="59"/>
      <c r="G206" s="59"/>
    </row>
    <row r="207" spans="1:7" ht="18" customHeight="1">
      <c r="A207" s="57"/>
      <c r="B207" s="60" t="s">
        <v>125</v>
      </c>
      <c r="C207" s="90"/>
      <c r="D207" s="2"/>
      <c r="E207" s="59"/>
      <c r="F207" s="59"/>
      <c r="G207" s="59"/>
    </row>
    <row r="208" spans="1:7" ht="18" customHeight="1">
      <c r="A208" s="57"/>
      <c r="B208" s="60" t="s">
        <v>125</v>
      </c>
      <c r="C208" s="90"/>
      <c r="D208" s="2"/>
      <c r="E208" s="59"/>
      <c r="F208" s="59"/>
      <c r="G208" s="59"/>
    </row>
    <row r="209" spans="2:7" ht="18" customHeight="1">
      <c r="B209" s="60" t="s">
        <v>125</v>
      </c>
      <c r="C209" s="68" t="str">
        <f>'■入力シート'!C130</f>
        <v>あとがき</v>
      </c>
      <c r="D209" s="2"/>
      <c r="E209" s="59"/>
      <c r="F209" s="59"/>
      <c r="G209" s="59"/>
    </row>
    <row r="210" spans="1:7" ht="18" customHeight="1" thickBot="1">
      <c r="A210" s="57"/>
      <c r="B210" s="61" t="s">
        <v>127</v>
      </c>
      <c r="C210" s="69"/>
      <c r="D210" s="2"/>
      <c r="E210" s="59"/>
      <c r="F210" s="59"/>
      <c r="G210" s="59"/>
    </row>
    <row r="211" spans="1:7" ht="18" customHeight="1">
      <c r="A211">
        <v>35</v>
      </c>
      <c r="B211" s="57" t="s">
        <v>127</v>
      </c>
      <c r="C211" s="70"/>
      <c r="D211" s="2"/>
      <c r="E211" s="59"/>
      <c r="F211" s="59"/>
      <c r="G211" s="59"/>
    </row>
    <row r="212" spans="1:7" ht="18" customHeight="1">
      <c r="A212" s="57"/>
      <c r="B212" s="60" t="s">
        <v>125</v>
      </c>
      <c r="C212" s="68"/>
      <c r="D212" s="2"/>
      <c r="E212" s="59"/>
      <c r="F212" s="59"/>
      <c r="G212" s="59"/>
    </row>
    <row r="213" spans="1:7" ht="18" customHeight="1">
      <c r="A213" s="57"/>
      <c r="B213" s="60" t="s">
        <v>125</v>
      </c>
      <c r="C213" s="68"/>
      <c r="D213" s="2"/>
      <c r="E213" s="59"/>
      <c r="F213" s="59"/>
      <c r="G213" s="59"/>
    </row>
    <row r="214" spans="1:7" ht="18" customHeight="1">
      <c r="A214" s="57"/>
      <c r="B214" s="60" t="s">
        <v>125</v>
      </c>
      <c r="C214" s="68"/>
      <c r="D214" s="2"/>
      <c r="E214" s="59"/>
      <c r="F214" s="59"/>
      <c r="G214" s="59"/>
    </row>
    <row r="215" spans="2:7" ht="18" customHeight="1">
      <c r="B215" s="60" t="s">
        <v>125</v>
      </c>
      <c r="C215" s="68" t="str">
        <f>'■入力シート'!C131</f>
        <v>プロフィール</v>
      </c>
      <c r="D215" s="2"/>
      <c r="E215" s="59"/>
      <c r="F215" s="59"/>
      <c r="G215" s="59"/>
    </row>
    <row r="216" spans="1:7" ht="18" customHeight="1" thickBot="1">
      <c r="A216" s="57"/>
      <c r="B216" s="61" t="s">
        <v>126</v>
      </c>
      <c r="C216" s="69"/>
      <c r="D216" s="2"/>
      <c r="E216" s="59"/>
      <c r="F216" s="59"/>
      <c r="G216" s="59"/>
    </row>
    <row r="217" spans="1:7" ht="18" customHeight="1">
      <c r="A217">
        <v>36</v>
      </c>
      <c r="B217" s="57" t="s">
        <v>124</v>
      </c>
      <c r="C217" s="67">
        <f aca="true" ca="1" t="shared" si="3" ref="C217:C222">IF(INDIRECT(ADDRESS(ROW(),4+$D$3,,,))="","",INDIRECT(ADDRESS(ROW(),4+$D$3,,,)))</f>
      </c>
      <c r="D217" s="2"/>
      <c r="E217" s="59"/>
      <c r="F217" s="59"/>
      <c r="G217" s="59"/>
    </row>
    <row r="218" spans="1:7" ht="18" customHeight="1">
      <c r="A218" s="57"/>
      <c r="B218" s="60" t="s">
        <v>125</v>
      </c>
      <c r="C218" s="90">
        <f ca="1" t="shared" si="3"/>
      </c>
      <c r="D218" s="2"/>
      <c r="E218" s="59"/>
      <c r="F218" s="59"/>
      <c r="G218" s="59"/>
    </row>
    <row r="219" spans="1:7" ht="18" customHeight="1">
      <c r="A219" s="57"/>
      <c r="B219" s="60" t="s">
        <v>125</v>
      </c>
      <c r="C219" s="90">
        <f ca="1" t="shared" si="3"/>
      </c>
      <c r="D219" s="2"/>
      <c r="E219" s="59"/>
      <c r="F219" s="59"/>
      <c r="G219" s="59"/>
    </row>
    <row r="220" spans="1:7" ht="18" customHeight="1">
      <c r="A220" s="57"/>
      <c r="B220" s="60" t="s">
        <v>125</v>
      </c>
      <c r="C220" s="68" t="s">
        <v>133</v>
      </c>
      <c r="D220" s="2"/>
      <c r="E220" s="59"/>
      <c r="F220" s="59"/>
      <c r="G220" s="59"/>
    </row>
    <row r="221" spans="2:7" ht="18" customHeight="1">
      <c r="B221" s="60" t="s">
        <v>125</v>
      </c>
      <c r="C221" s="68">
        <f ca="1" t="shared" si="3"/>
      </c>
      <c r="D221" s="2"/>
      <c r="E221" s="59"/>
      <c r="F221" s="59"/>
      <c r="G221" s="59"/>
    </row>
    <row r="222" spans="1:7" ht="18" customHeight="1" thickBot="1">
      <c r="A222" s="57"/>
      <c r="B222" s="61" t="s">
        <v>126</v>
      </c>
      <c r="C222" s="69">
        <f ca="1" t="shared" si="3"/>
      </c>
      <c r="D222" s="2"/>
      <c r="E222" s="59"/>
      <c r="F222" s="59"/>
      <c r="G222" s="59"/>
    </row>
  </sheetData>
  <sheetProtection password="936B" sheet="1" objects="1" scenarios="1"/>
  <conditionalFormatting sqref="D7:D222">
    <cfRule type="expression" priority="1" dxfId="11" stopIfTrue="1">
      <formula>#N/A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有谷まほろ</cp:lastModifiedBy>
  <cp:lastPrinted>2013-01-23T03:13:09Z</cp:lastPrinted>
  <dcterms:created xsi:type="dcterms:W3CDTF">1997-01-08T22:48:59Z</dcterms:created>
  <dcterms:modified xsi:type="dcterms:W3CDTF">2019-10-01T02:20:04Z</dcterms:modified>
  <cp:category/>
  <cp:version/>
  <cp:contentType/>
  <cp:contentStatus/>
</cp:coreProperties>
</file>